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y Drive\COVID Testing Dataset secured\"/>
    </mc:Choice>
  </mc:AlternateContent>
  <bookViews>
    <workbookView xWindow="-105" yWindow="-105" windowWidth="19425" windowHeight="10425" firstSheet="1" activeTab="4"/>
  </bookViews>
  <sheets>
    <sheet name="Deployment Ct Data" sheetId="3" r:id="rId1"/>
    <sheet name="Deployment Dx 2" sheetId="8" r:id="rId2"/>
    <sheet name="Deployment Dx results" sheetId="2" r:id="rId3"/>
    <sheet name="Deployment Summary Stats" sheetId="6" r:id="rId4"/>
    <sheet name="Deployment Predictive Analysis" sheetId="7" r:id="rId5"/>
    <sheet name="Validation Saliva Positives" sheetId="9" r:id="rId6"/>
    <sheet name="Validation Comparative stats" sheetId="10" r:id="rId7"/>
  </sheets>
  <definedNames>
    <definedName name="_xlnm._FilterDatabase" localSheetId="1" hidden="1">'Deployment Dx 2'!$A$1:$E$375</definedName>
    <definedName name="_xlnm._FilterDatabase" localSheetId="2" hidden="1">'Deployment Dx results'!$A$1:$E$382</definedName>
    <definedName name="_xlnm._FilterDatabase" localSheetId="4" hidden="1">'Deployment Predictive Analysis'!$A$1:$E$354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0" l="1"/>
  <c r="L15" i="10" s="1"/>
  <c r="J15" i="10"/>
  <c r="D15" i="10"/>
  <c r="K14" i="10"/>
  <c r="L14" i="10" s="1"/>
  <c r="J14" i="10"/>
  <c r="D14" i="10"/>
  <c r="L13" i="10"/>
  <c r="F13" i="10"/>
  <c r="L12" i="10"/>
  <c r="F12" i="10"/>
  <c r="L11" i="10"/>
  <c r="F11" i="10"/>
  <c r="L10" i="10"/>
  <c r="F10" i="10"/>
  <c r="C10" i="10"/>
  <c r="L9" i="10"/>
  <c r="C9" i="10"/>
  <c r="F9" i="10" s="1"/>
  <c r="L8" i="10"/>
  <c r="C8" i="10"/>
  <c r="F8" i="10" s="1"/>
  <c r="L7" i="10"/>
  <c r="C7" i="10"/>
  <c r="F7" i="10" s="1"/>
  <c r="L6" i="10"/>
  <c r="C6" i="10"/>
  <c r="F6" i="10" s="1"/>
  <c r="L5" i="10"/>
  <c r="C5" i="10"/>
  <c r="C14" i="10" s="1"/>
  <c r="L4" i="10"/>
  <c r="C4" i="10"/>
  <c r="F4" i="10" s="1"/>
  <c r="L3" i="10"/>
  <c r="C3" i="10"/>
  <c r="F3" i="10" s="1"/>
  <c r="L2" i="10"/>
  <c r="F2" i="10"/>
  <c r="C2" i="10"/>
  <c r="F14" i="10" l="1"/>
  <c r="C15" i="10"/>
  <c r="F15" i="10" s="1"/>
  <c r="F5" i="10"/>
  <c r="F292" i="8" l="1"/>
  <c r="F293" i="8"/>
  <c r="F294" i="8"/>
  <c r="F295" i="8"/>
  <c r="F296" i="8"/>
  <c r="F297" i="8"/>
  <c r="F298" i="8"/>
  <c r="F299" i="8"/>
  <c r="F300" i="8"/>
  <c r="F301" i="8"/>
  <c r="F302" i="8"/>
  <c r="F303" i="8"/>
  <c r="F304" i="8"/>
  <c r="F305" i="8"/>
  <c r="F306" i="8"/>
  <c r="F307" i="8"/>
  <c r="F308" i="8"/>
  <c r="F309" i="8"/>
  <c r="F310" i="8"/>
  <c r="F311" i="8"/>
  <c r="F312" i="8"/>
  <c r="F313" i="8"/>
  <c r="F314" i="8"/>
  <c r="F3" i="8" l="1"/>
  <c r="G3" i="8"/>
  <c r="H3" i="8"/>
  <c r="F4" i="8"/>
  <c r="G4" i="8"/>
  <c r="H4" i="8"/>
  <c r="F5" i="8"/>
  <c r="G5" i="8"/>
  <c r="H5" i="8"/>
  <c r="F6" i="8"/>
  <c r="G6" i="8"/>
  <c r="H6" i="8"/>
  <c r="F7" i="8"/>
  <c r="G7" i="8"/>
  <c r="H7" i="8"/>
  <c r="F8" i="8"/>
  <c r="G8" i="8"/>
  <c r="H8" i="8"/>
  <c r="F9" i="8"/>
  <c r="G9" i="8"/>
  <c r="H9" i="8"/>
  <c r="G298" i="8"/>
  <c r="H298" i="8"/>
  <c r="F10" i="8"/>
  <c r="G10" i="8"/>
  <c r="H10" i="8"/>
  <c r="F11" i="8"/>
  <c r="G11" i="8"/>
  <c r="H11" i="8"/>
  <c r="F12" i="8"/>
  <c r="G12" i="8"/>
  <c r="H12" i="8"/>
  <c r="F13" i="8"/>
  <c r="G13" i="8"/>
  <c r="H13" i="8"/>
  <c r="F14" i="8"/>
  <c r="G14" i="8"/>
  <c r="H14" i="8"/>
  <c r="F15" i="8"/>
  <c r="G15" i="8"/>
  <c r="H15" i="8"/>
  <c r="F16" i="8"/>
  <c r="G16" i="8"/>
  <c r="H16" i="8"/>
  <c r="F17" i="8"/>
  <c r="G17" i="8"/>
  <c r="H17" i="8"/>
  <c r="F18" i="8"/>
  <c r="G18" i="8"/>
  <c r="H18" i="8"/>
  <c r="F19" i="8"/>
  <c r="G19" i="8"/>
  <c r="H19" i="8"/>
  <c r="F20" i="8"/>
  <c r="G20" i="8"/>
  <c r="H20" i="8"/>
  <c r="F21" i="8"/>
  <c r="G21" i="8"/>
  <c r="H21" i="8"/>
  <c r="F22" i="8"/>
  <c r="G22" i="8"/>
  <c r="H22" i="8"/>
  <c r="F23" i="8"/>
  <c r="G23" i="8"/>
  <c r="H23" i="8"/>
  <c r="F24" i="8"/>
  <c r="G24" i="8"/>
  <c r="H24" i="8"/>
  <c r="F25" i="8"/>
  <c r="G25" i="8"/>
  <c r="H25" i="8"/>
  <c r="G299" i="8"/>
  <c r="H299" i="8"/>
  <c r="F26" i="8"/>
  <c r="G26" i="8"/>
  <c r="H26" i="8"/>
  <c r="F27" i="8"/>
  <c r="G27" i="8"/>
  <c r="H27" i="8"/>
  <c r="F28" i="8"/>
  <c r="G28" i="8"/>
  <c r="H28" i="8"/>
  <c r="F29" i="8"/>
  <c r="G29" i="8"/>
  <c r="H29" i="8"/>
  <c r="F30" i="8"/>
  <c r="G30" i="8"/>
  <c r="H30" i="8"/>
  <c r="F31" i="8"/>
  <c r="G31" i="8"/>
  <c r="H31" i="8"/>
  <c r="F32" i="8"/>
  <c r="G32" i="8"/>
  <c r="H32" i="8"/>
  <c r="F33" i="8"/>
  <c r="G33" i="8"/>
  <c r="H33" i="8"/>
  <c r="G300" i="8"/>
  <c r="H300" i="8"/>
  <c r="F34" i="8"/>
  <c r="G34" i="8"/>
  <c r="H34" i="8"/>
  <c r="F35" i="8"/>
  <c r="G35" i="8"/>
  <c r="H35" i="8"/>
  <c r="F36" i="8"/>
  <c r="G36" i="8"/>
  <c r="H36" i="8"/>
  <c r="F37" i="8"/>
  <c r="G37" i="8"/>
  <c r="H37" i="8"/>
  <c r="F38" i="8"/>
  <c r="G38" i="8"/>
  <c r="H38" i="8"/>
  <c r="F39" i="8"/>
  <c r="G39" i="8"/>
  <c r="H39" i="8"/>
  <c r="F40" i="8"/>
  <c r="G40" i="8"/>
  <c r="H40" i="8"/>
  <c r="F41" i="8"/>
  <c r="G41" i="8"/>
  <c r="H41" i="8"/>
  <c r="F42" i="8"/>
  <c r="G42" i="8"/>
  <c r="H42" i="8"/>
  <c r="F43" i="8"/>
  <c r="G43" i="8"/>
  <c r="H43" i="8"/>
  <c r="F44" i="8"/>
  <c r="G44" i="8"/>
  <c r="H44" i="8"/>
  <c r="F45" i="8"/>
  <c r="G45" i="8"/>
  <c r="H45" i="8"/>
  <c r="F46" i="8"/>
  <c r="G46" i="8"/>
  <c r="H46" i="8"/>
  <c r="F47" i="8"/>
  <c r="G47" i="8"/>
  <c r="H47" i="8"/>
  <c r="F48" i="8"/>
  <c r="G48" i="8"/>
  <c r="H48" i="8"/>
  <c r="F49" i="8"/>
  <c r="G49" i="8"/>
  <c r="H49" i="8"/>
  <c r="F50" i="8"/>
  <c r="G50" i="8"/>
  <c r="H50" i="8"/>
  <c r="F51" i="8"/>
  <c r="G51" i="8"/>
  <c r="H51" i="8"/>
  <c r="F52" i="8"/>
  <c r="G52" i="8"/>
  <c r="H52" i="8"/>
  <c r="F53" i="8"/>
  <c r="G53" i="8"/>
  <c r="H53" i="8"/>
  <c r="F54" i="8"/>
  <c r="G54" i="8"/>
  <c r="H54" i="8"/>
  <c r="F55" i="8"/>
  <c r="G55" i="8"/>
  <c r="H55" i="8"/>
  <c r="F56" i="8"/>
  <c r="G56" i="8"/>
  <c r="H56" i="8"/>
  <c r="F57" i="8"/>
  <c r="G57" i="8"/>
  <c r="H57" i="8"/>
  <c r="F58" i="8"/>
  <c r="G58" i="8"/>
  <c r="H58" i="8"/>
  <c r="F59" i="8"/>
  <c r="G59" i="8"/>
  <c r="H59" i="8"/>
  <c r="F60" i="8"/>
  <c r="G60" i="8"/>
  <c r="H60" i="8"/>
  <c r="F61" i="8"/>
  <c r="G61" i="8"/>
  <c r="H61" i="8"/>
  <c r="F62" i="8"/>
  <c r="G62" i="8"/>
  <c r="H62" i="8"/>
  <c r="F63" i="8"/>
  <c r="G63" i="8"/>
  <c r="H63" i="8"/>
  <c r="F64" i="8"/>
  <c r="G64" i="8"/>
  <c r="H64" i="8"/>
  <c r="F65" i="8"/>
  <c r="G65" i="8"/>
  <c r="H65" i="8"/>
  <c r="G301" i="8"/>
  <c r="H301" i="8"/>
  <c r="F66" i="8"/>
  <c r="G66" i="8"/>
  <c r="H66" i="8"/>
  <c r="F67" i="8"/>
  <c r="G67" i="8"/>
  <c r="H67" i="8"/>
  <c r="F68" i="8"/>
  <c r="G68" i="8"/>
  <c r="H68" i="8"/>
  <c r="F69" i="8"/>
  <c r="G69" i="8"/>
  <c r="H69" i="8"/>
  <c r="F70" i="8"/>
  <c r="G70" i="8"/>
  <c r="H70" i="8"/>
  <c r="F71" i="8"/>
  <c r="G71" i="8"/>
  <c r="H71" i="8"/>
  <c r="F72" i="8"/>
  <c r="G72" i="8"/>
  <c r="H72" i="8"/>
  <c r="F73" i="8"/>
  <c r="G73" i="8"/>
  <c r="H73" i="8"/>
  <c r="F74" i="8"/>
  <c r="G74" i="8"/>
  <c r="H74" i="8"/>
  <c r="F75" i="8"/>
  <c r="G75" i="8"/>
  <c r="H75" i="8"/>
  <c r="F76" i="8"/>
  <c r="G76" i="8"/>
  <c r="H76" i="8"/>
  <c r="F77" i="8"/>
  <c r="G77" i="8"/>
  <c r="H77" i="8"/>
  <c r="F78" i="8"/>
  <c r="G78" i="8"/>
  <c r="H78" i="8"/>
  <c r="F79" i="8"/>
  <c r="G79" i="8"/>
  <c r="H79" i="8"/>
  <c r="F80" i="8"/>
  <c r="G80" i="8"/>
  <c r="H80" i="8"/>
  <c r="F81" i="8"/>
  <c r="G81" i="8"/>
  <c r="H81" i="8"/>
  <c r="F82" i="8"/>
  <c r="G82" i="8"/>
  <c r="H82" i="8"/>
  <c r="F83" i="8"/>
  <c r="G83" i="8"/>
  <c r="H83" i="8"/>
  <c r="F84" i="8"/>
  <c r="G84" i="8"/>
  <c r="H84" i="8"/>
  <c r="F85" i="8"/>
  <c r="G85" i="8"/>
  <c r="H85" i="8"/>
  <c r="F86" i="8"/>
  <c r="G86" i="8"/>
  <c r="H86" i="8"/>
  <c r="F87" i="8"/>
  <c r="G87" i="8"/>
  <c r="H87" i="8"/>
  <c r="F88" i="8"/>
  <c r="G88" i="8"/>
  <c r="H88" i="8"/>
  <c r="F89" i="8"/>
  <c r="G89" i="8"/>
  <c r="H89" i="8"/>
  <c r="F90" i="8"/>
  <c r="G90" i="8"/>
  <c r="H90" i="8"/>
  <c r="F91" i="8"/>
  <c r="G91" i="8"/>
  <c r="H91" i="8"/>
  <c r="F92" i="8"/>
  <c r="G92" i="8"/>
  <c r="H92" i="8"/>
  <c r="F93" i="8"/>
  <c r="G93" i="8"/>
  <c r="H93" i="8"/>
  <c r="F94" i="8"/>
  <c r="G94" i="8"/>
  <c r="H94" i="8"/>
  <c r="G292" i="8"/>
  <c r="H292" i="8"/>
  <c r="F95" i="8"/>
  <c r="G95" i="8"/>
  <c r="H95" i="8"/>
  <c r="F96" i="8"/>
  <c r="G96" i="8"/>
  <c r="H96" i="8"/>
  <c r="F97" i="8"/>
  <c r="G97" i="8"/>
  <c r="H97" i="8"/>
  <c r="F98" i="8"/>
  <c r="G98" i="8"/>
  <c r="H98" i="8"/>
  <c r="G293" i="8"/>
  <c r="H293" i="8"/>
  <c r="F99" i="8"/>
  <c r="G99" i="8"/>
  <c r="H99" i="8"/>
  <c r="F100" i="8"/>
  <c r="G100" i="8"/>
  <c r="H100" i="8"/>
  <c r="F101" i="8"/>
  <c r="G101" i="8"/>
  <c r="H101" i="8"/>
  <c r="F102" i="8"/>
  <c r="G102" i="8"/>
  <c r="H102" i="8"/>
  <c r="F103" i="8"/>
  <c r="G103" i="8"/>
  <c r="H103" i="8"/>
  <c r="F104" i="8"/>
  <c r="G104" i="8"/>
  <c r="H104" i="8"/>
  <c r="F105" i="8"/>
  <c r="G105" i="8"/>
  <c r="H105" i="8"/>
  <c r="F106" i="8"/>
  <c r="G106" i="8"/>
  <c r="H106" i="8"/>
  <c r="G294" i="8"/>
  <c r="H294" i="8"/>
  <c r="F107" i="8"/>
  <c r="G107" i="8"/>
  <c r="H107" i="8"/>
  <c r="F108" i="8"/>
  <c r="G108" i="8"/>
  <c r="H108" i="8"/>
  <c r="F109" i="8"/>
  <c r="G109" i="8"/>
  <c r="H109" i="8"/>
  <c r="F110" i="8"/>
  <c r="G110" i="8"/>
  <c r="H110" i="8"/>
  <c r="G295" i="8"/>
  <c r="H295" i="8"/>
  <c r="F111" i="8"/>
  <c r="G111" i="8"/>
  <c r="H111" i="8"/>
  <c r="F112" i="8"/>
  <c r="G112" i="8"/>
  <c r="H112" i="8"/>
  <c r="F113" i="8"/>
  <c r="G113" i="8"/>
  <c r="H113" i="8"/>
  <c r="F114" i="8"/>
  <c r="G114" i="8"/>
  <c r="H114" i="8"/>
  <c r="F115" i="8"/>
  <c r="G115" i="8"/>
  <c r="H115" i="8"/>
  <c r="F116" i="8"/>
  <c r="G116" i="8"/>
  <c r="H116" i="8"/>
  <c r="F117" i="8"/>
  <c r="G117" i="8"/>
  <c r="H117" i="8"/>
  <c r="F118" i="8"/>
  <c r="G118" i="8"/>
  <c r="H118" i="8"/>
  <c r="F119" i="8"/>
  <c r="G119" i="8"/>
  <c r="H119" i="8"/>
  <c r="F120" i="8"/>
  <c r="G120" i="8"/>
  <c r="H120" i="8"/>
  <c r="F121" i="8"/>
  <c r="G121" i="8"/>
  <c r="H121" i="8"/>
  <c r="F122" i="8"/>
  <c r="G122" i="8"/>
  <c r="H122" i="8"/>
  <c r="F123" i="8"/>
  <c r="G123" i="8"/>
  <c r="H123" i="8"/>
  <c r="F124" i="8"/>
  <c r="G124" i="8"/>
  <c r="H124" i="8"/>
  <c r="F125" i="8"/>
  <c r="G125" i="8"/>
  <c r="H125" i="8"/>
  <c r="F126" i="8"/>
  <c r="G126" i="8"/>
  <c r="H126" i="8"/>
  <c r="F127" i="8"/>
  <c r="G127" i="8"/>
  <c r="H127" i="8"/>
  <c r="F128" i="8"/>
  <c r="G128" i="8"/>
  <c r="H128" i="8"/>
  <c r="F129" i="8"/>
  <c r="G129" i="8"/>
  <c r="H129" i="8"/>
  <c r="F130" i="8"/>
  <c r="G130" i="8"/>
  <c r="H130" i="8"/>
  <c r="F131" i="8"/>
  <c r="G131" i="8"/>
  <c r="H131" i="8"/>
  <c r="F132" i="8"/>
  <c r="G132" i="8"/>
  <c r="H132" i="8"/>
  <c r="F133" i="8"/>
  <c r="G133" i="8"/>
  <c r="H133" i="8"/>
  <c r="F134" i="8"/>
  <c r="G134" i="8"/>
  <c r="H134" i="8"/>
  <c r="F135" i="8"/>
  <c r="G135" i="8"/>
  <c r="H135" i="8"/>
  <c r="F136" i="8"/>
  <c r="G136" i="8"/>
  <c r="H136" i="8"/>
  <c r="F137" i="8"/>
  <c r="G137" i="8"/>
  <c r="H137" i="8"/>
  <c r="F138" i="8"/>
  <c r="G138" i="8"/>
  <c r="H138" i="8"/>
  <c r="F139" i="8"/>
  <c r="G139" i="8"/>
  <c r="H139" i="8"/>
  <c r="F140" i="8"/>
  <c r="G140" i="8"/>
  <c r="H140" i="8"/>
  <c r="F141" i="8"/>
  <c r="G141" i="8"/>
  <c r="H141" i="8"/>
  <c r="F142" i="8"/>
  <c r="G142" i="8"/>
  <c r="H142" i="8"/>
  <c r="F143" i="8"/>
  <c r="G143" i="8"/>
  <c r="H143" i="8"/>
  <c r="F144" i="8"/>
  <c r="G144" i="8"/>
  <c r="H144" i="8"/>
  <c r="F145" i="8"/>
  <c r="G145" i="8"/>
  <c r="H145" i="8"/>
  <c r="F146" i="8"/>
  <c r="G146" i="8"/>
  <c r="H146" i="8"/>
  <c r="F147" i="8"/>
  <c r="G147" i="8"/>
  <c r="H147" i="8"/>
  <c r="F148" i="8"/>
  <c r="G148" i="8"/>
  <c r="H148" i="8"/>
  <c r="F149" i="8"/>
  <c r="G149" i="8"/>
  <c r="H149" i="8"/>
  <c r="F150" i="8"/>
  <c r="G150" i="8"/>
  <c r="H150" i="8"/>
  <c r="F151" i="8"/>
  <c r="G151" i="8"/>
  <c r="H151" i="8"/>
  <c r="F152" i="8"/>
  <c r="G152" i="8"/>
  <c r="H152" i="8"/>
  <c r="F153" i="8"/>
  <c r="G153" i="8"/>
  <c r="H153" i="8"/>
  <c r="F154" i="8"/>
  <c r="G154" i="8"/>
  <c r="H154" i="8"/>
  <c r="F155" i="8"/>
  <c r="G155" i="8"/>
  <c r="H155" i="8"/>
  <c r="F156" i="8"/>
  <c r="G156" i="8"/>
  <c r="H156" i="8"/>
  <c r="F157" i="8"/>
  <c r="G157" i="8"/>
  <c r="H157" i="8"/>
  <c r="F158" i="8"/>
  <c r="G158" i="8"/>
  <c r="H158" i="8"/>
  <c r="F159" i="8"/>
  <c r="G159" i="8"/>
  <c r="H159" i="8"/>
  <c r="F160" i="8"/>
  <c r="G160" i="8"/>
  <c r="H160" i="8"/>
  <c r="F161" i="8"/>
  <c r="G161" i="8"/>
  <c r="H161" i="8"/>
  <c r="F162" i="8"/>
  <c r="G162" i="8"/>
  <c r="H162" i="8"/>
  <c r="F163" i="8"/>
  <c r="G163" i="8"/>
  <c r="H163" i="8"/>
  <c r="F164" i="8"/>
  <c r="G164" i="8"/>
  <c r="H164" i="8"/>
  <c r="F165" i="8"/>
  <c r="G165" i="8"/>
  <c r="H165" i="8"/>
  <c r="F166" i="8"/>
  <c r="G166" i="8"/>
  <c r="H166" i="8"/>
  <c r="F167" i="8"/>
  <c r="G167" i="8"/>
  <c r="H167" i="8"/>
  <c r="F168" i="8"/>
  <c r="G168" i="8"/>
  <c r="H168" i="8"/>
  <c r="F169" i="8"/>
  <c r="G169" i="8"/>
  <c r="H169" i="8"/>
  <c r="F170" i="8"/>
  <c r="G170" i="8"/>
  <c r="H170" i="8"/>
  <c r="F171" i="8"/>
  <c r="G171" i="8"/>
  <c r="H171" i="8"/>
  <c r="F172" i="8"/>
  <c r="G172" i="8"/>
  <c r="H172" i="8"/>
  <c r="F173" i="8"/>
  <c r="G173" i="8"/>
  <c r="H173" i="8"/>
  <c r="G296" i="8"/>
  <c r="H296" i="8"/>
  <c r="F174" i="8"/>
  <c r="G174" i="8"/>
  <c r="H174" i="8"/>
  <c r="F175" i="8"/>
  <c r="G175" i="8"/>
  <c r="H175" i="8"/>
  <c r="F176" i="8"/>
  <c r="G176" i="8"/>
  <c r="H176" i="8"/>
  <c r="F177" i="8"/>
  <c r="G177" i="8"/>
  <c r="H177" i="8"/>
  <c r="F178" i="8"/>
  <c r="G178" i="8"/>
  <c r="H178" i="8"/>
  <c r="F179" i="8"/>
  <c r="G179" i="8"/>
  <c r="H179" i="8"/>
  <c r="F180" i="8"/>
  <c r="G180" i="8"/>
  <c r="H180" i="8"/>
  <c r="F181" i="8"/>
  <c r="G181" i="8"/>
  <c r="H181" i="8"/>
  <c r="F182" i="8"/>
  <c r="G182" i="8"/>
  <c r="H182" i="8"/>
  <c r="F183" i="8"/>
  <c r="G183" i="8"/>
  <c r="H183" i="8"/>
  <c r="F184" i="8"/>
  <c r="G184" i="8"/>
  <c r="H184" i="8"/>
  <c r="G302" i="8"/>
  <c r="H302" i="8"/>
  <c r="F185" i="8"/>
  <c r="G185" i="8"/>
  <c r="H185" i="8"/>
  <c r="F186" i="8"/>
  <c r="G186" i="8"/>
  <c r="H186" i="8"/>
  <c r="G303" i="8"/>
  <c r="H303" i="8"/>
  <c r="F187" i="8"/>
  <c r="G187" i="8"/>
  <c r="H187" i="8"/>
  <c r="G304" i="8"/>
  <c r="H304" i="8"/>
  <c r="F188" i="8"/>
  <c r="G188" i="8"/>
  <c r="H188" i="8"/>
  <c r="F189" i="8"/>
  <c r="G189" i="8"/>
  <c r="H189" i="8"/>
  <c r="F190" i="8"/>
  <c r="G190" i="8"/>
  <c r="H190" i="8"/>
  <c r="F191" i="8"/>
  <c r="G191" i="8"/>
  <c r="H191" i="8"/>
  <c r="F192" i="8"/>
  <c r="G192" i="8"/>
  <c r="H192" i="8"/>
  <c r="F193" i="8"/>
  <c r="G193" i="8"/>
  <c r="H193" i="8"/>
  <c r="F194" i="8"/>
  <c r="G194" i="8"/>
  <c r="H194" i="8"/>
  <c r="F195" i="8"/>
  <c r="G195" i="8"/>
  <c r="H195" i="8"/>
  <c r="F196" i="8"/>
  <c r="G196" i="8"/>
  <c r="H196" i="8"/>
  <c r="F197" i="8"/>
  <c r="G197" i="8"/>
  <c r="H197" i="8"/>
  <c r="F198" i="8"/>
  <c r="G198" i="8"/>
  <c r="H198" i="8"/>
  <c r="F199" i="8"/>
  <c r="G199" i="8"/>
  <c r="H199" i="8"/>
  <c r="F200" i="8"/>
  <c r="G200" i="8"/>
  <c r="H200" i="8"/>
  <c r="F201" i="8"/>
  <c r="G201" i="8"/>
  <c r="H201" i="8"/>
  <c r="F202" i="8"/>
  <c r="G202" i="8"/>
  <c r="H202" i="8"/>
  <c r="F203" i="8"/>
  <c r="G203" i="8"/>
  <c r="H203" i="8"/>
  <c r="F204" i="8"/>
  <c r="G204" i="8"/>
  <c r="H204" i="8"/>
  <c r="F205" i="8"/>
  <c r="G205" i="8"/>
  <c r="H205" i="8"/>
  <c r="G297" i="8"/>
  <c r="H297" i="8"/>
  <c r="F206" i="8"/>
  <c r="G206" i="8"/>
  <c r="H206" i="8"/>
  <c r="F207" i="8"/>
  <c r="G207" i="8"/>
  <c r="H207" i="8"/>
  <c r="F208" i="8"/>
  <c r="G208" i="8"/>
  <c r="H208" i="8"/>
  <c r="F209" i="8"/>
  <c r="G209" i="8"/>
  <c r="H209" i="8"/>
  <c r="F210" i="8"/>
  <c r="G210" i="8"/>
  <c r="H210" i="8"/>
  <c r="F211" i="8"/>
  <c r="G211" i="8"/>
  <c r="H211" i="8"/>
  <c r="F212" i="8"/>
  <c r="G212" i="8"/>
  <c r="H212" i="8"/>
  <c r="F213" i="8"/>
  <c r="G213" i="8"/>
  <c r="H213" i="8"/>
  <c r="F214" i="8"/>
  <c r="G214" i="8"/>
  <c r="H214" i="8"/>
  <c r="F215" i="8"/>
  <c r="G215" i="8"/>
  <c r="H215" i="8"/>
  <c r="F216" i="8"/>
  <c r="G216" i="8"/>
  <c r="H216" i="8"/>
  <c r="F217" i="8"/>
  <c r="G217" i="8"/>
  <c r="H217" i="8"/>
  <c r="F218" i="8"/>
  <c r="G218" i="8"/>
  <c r="H218" i="8"/>
  <c r="F219" i="8"/>
  <c r="G219" i="8"/>
  <c r="H219" i="8"/>
  <c r="F220" i="8"/>
  <c r="G220" i="8"/>
  <c r="H220" i="8"/>
  <c r="F221" i="8"/>
  <c r="G221" i="8"/>
  <c r="H221" i="8"/>
  <c r="F222" i="8"/>
  <c r="G222" i="8"/>
  <c r="H222" i="8"/>
  <c r="F223" i="8"/>
  <c r="G223" i="8"/>
  <c r="H223" i="8"/>
  <c r="F224" i="8"/>
  <c r="G224" i="8"/>
  <c r="H224" i="8"/>
  <c r="F225" i="8"/>
  <c r="G225" i="8"/>
  <c r="H225" i="8"/>
  <c r="F226" i="8"/>
  <c r="G226" i="8"/>
  <c r="H226" i="8"/>
  <c r="F227" i="8"/>
  <c r="G227" i="8"/>
  <c r="H227" i="8"/>
  <c r="F228" i="8"/>
  <c r="G228" i="8"/>
  <c r="H228" i="8"/>
  <c r="F229" i="8"/>
  <c r="G229" i="8"/>
  <c r="H229" i="8"/>
  <c r="F230" i="8"/>
  <c r="G230" i="8"/>
  <c r="H230" i="8"/>
  <c r="F231" i="8"/>
  <c r="G231" i="8"/>
  <c r="H231" i="8"/>
  <c r="F232" i="8"/>
  <c r="G232" i="8"/>
  <c r="H232" i="8"/>
  <c r="F233" i="8"/>
  <c r="G233" i="8"/>
  <c r="H233" i="8"/>
  <c r="F234" i="8"/>
  <c r="G234" i="8"/>
  <c r="H234" i="8"/>
  <c r="F235" i="8"/>
  <c r="G235" i="8"/>
  <c r="H235" i="8"/>
  <c r="F236" i="8"/>
  <c r="G236" i="8"/>
  <c r="H236" i="8"/>
  <c r="F237" i="8"/>
  <c r="G237" i="8"/>
  <c r="H237" i="8"/>
  <c r="F238" i="8"/>
  <c r="G238" i="8"/>
  <c r="H238" i="8"/>
  <c r="F239" i="8"/>
  <c r="G239" i="8"/>
  <c r="H239" i="8"/>
  <c r="F240" i="8"/>
  <c r="G240" i="8"/>
  <c r="H240" i="8"/>
  <c r="F241" i="8"/>
  <c r="G241" i="8"/>
  <c r="H241" i="8"/>
  <c r="F242" i="8"/>
  <c r="G242" i="8"/>
  <c r="H242" i="8"/>
  <c r="F243" i="8"/>
  <c r="G243" i="8"/>
  <c r="H243" i="8"/>
  <c r="F244" i="8"/>
  <c r="G244" i="8"/>
  <c r="H244" i="8"/>
  <c r="F245" i="8"/>
  <c r="G245" i="8"/>
  <c r="H245" i="8"/>
  <c r="F246" i="8"/>
  <c r="G246" i="8"/>
  <c r="H246" i="8"/>
  <c r="F247" i="8"/>
  <c r="G247" i="8"/>
  <c r="H247" i="8"/>
  <c r="F248" i="8"/>
  <c r="G248" i="8"/>
  <c r="H248" i="8"/>
  <c r="F249" i="8"/>
  <c r="G249" i="8"/>
  <c r="H249" i="8"/>
  <c r="G305" i="8"/>
  <c r="H305" i="8"/>
  <c r="F250" i="8"/>
  <c r="G250" i="8"/>
  <c r="H250" i="8"/>
  <c r="F251" i="8"/>
  <c r="G251" i="8"/>
  <c r="H251" i="8"/>
  <c r="F252" i="8"/>
  <c r="G252" i="8"/>
  <c r="H252" i="8"/>
  <c r="F253" i="8"/>
  <c r="G253" i="8"/>
  <c r="H253" i="8"/>
  <c r="F254" i="8"/>
  <c r="G254" i="8"/>
  <c r="H254" i="8"/>
  <c r="F255" i="8"/>
  <c r="G255" i="8"/>
  <c r="H255" i="8"/>
  <c r="F256" i="8"/>
  <c r="G256" i="8"/>
  <c r="H256" i="8"/>
  <c r="F257" i="8"/>
  <c r="G257" i="8"/>
  <c r="H257" i="8"/>
  <c r="F258" i="8"/>
  <c r="G258" i="8"/>
  <c r="H258" i="8"/>
  <c r="F259" i="8"/>
  <c r="G259" i="8"/>
  <c r="H259" i="8"/>
  <c r="F260" i="8"/>
  <c r="G260" i="8"/>
  <c r="H260" i="8"/>
  <c r="F261" i="8"/>
  <c r="G261" i="8"/>
  <c r="H261" i="8"/>
  <c r="F262" i="8"/>
  <c r="G262" i="8"/>
  <c r="H262" i="8"/>
  <c r="F263" i="8"/>
  <c r="G263" i="8"/>
  <c r="H263" i="8"/>
  <c r="F264" i="8"/>
  <c r="G264" i="8"/>
  <c r="H264" i="8"/>
  <c r="F265" i="8"/>
  <c r="G265" i="8"/>
  <c r="H265" i="8"/>
  <c r="F266" i="8"/>
  <c r="G266" i="8"/>
  <c r="H266" i="8"/>
  <c r="G309" i="8"/>
  <c r="H309" i="8"/>
  <c r="F267" i="8"/>
  <c r="G267" i="8"/>
  <c r="H267" i="8"/>
  <c r="F268" i="8"/>
  <c r="G268" i="8"/>
  <c r="H268" i="8"/>
  <c r="F269" i="8"/>
  <c r="G269" i="8"/>
  <c r="H269" i="8"/>
  <c r="F270" i="8"/>
  <c r="G270" i="8"/>
  <c r="H270" i="8"/>
  <c r="F271" i="8"/>
  <c r="G271" i="8"/>
  <c r="H271" i="8"/>
  <c r="F272" i="8"/>
  <c r="G272" i="8"/>
  <c r="H272" i="8"/>
  <c r="F273" i="8"/>
  <c r="G273" i="8"/>
  <c r="H273" i="8"/>
  <c r="F274" i="8"/>
  <c r="G274" i="8"/>
  <c r="H274" i="8"/>
  <c r="F275" i="8"/>
  <c r="G275" i="8"/>
  <c r="H275" i="8"/>
  <c r="F276" i="8"/>
  <c r="G276" i="8"/>
  <c r="H276" i="8"/>
  <c r="F277" i="8"/>
  <c r="G277" i="8"/>
  <c r="H277" i="8"/>
  <c r="F278" i="8"/>
  <c r="G278" i="8"/>
  <c r="H278" i="8"/>
  <c r="G306" i="8"/>
  <c r="H306" i="8"/>
  <c r="G307" i="8"/>
  <c r="H307" i="8"/>
  <c r="F279" i="8"/>
  <c r="G279" i="8"/>
  <c r="H279" i="8"/>
  <c r="F280" i="8"/>
  <c r="G280" i="8"/>
  <c r="H280" i="8"/>
  <c r="F281" i="8"/>
  <c r="G281" i="8"/>
  <c r="H281" i="8"/>
  <c r="F282" i="8"/>
  <c r="G282" i="8"/>
  <c r="H282" i="8"/>
  <c r="F283" i="8"/>
  <c r="G283" i="8"/>
  <c r="H283" i="8"/>
  <c r="F284" i="8"/>
  <c r="G284" i="8"/>
  <c r="H284" i="8"/>
  <c r="F285" i="8"/>
  <c r="G285" i="8"/>
  <c r="H285" i="8"/>
  <c r="F286" i="8"/>
  <c r="G286" i="8"/>
  <c r="H286" i="8"/>
  <c r="F287" i="8"/>
  <c r="G287" i="8"/>
  <c r="H287" i="8"/>
  <c r="G310" i="8"/>
  <c r="H310" i="8"/>
  <c r="G311" i="8"/>
  <c r="H311" i="8"/>
  <c r="G312" i="8"/>
  <c r="H312" i="8"/>
  <c r="G313" i="8"/>
  <c r="H313" i="8"/>
  <c r="G314" i="8"/>
  <c r="H314" i="8"/>
  <c r="F315" i="8"/>
  <c r="G315" i="8"/>
  <c r="H315" i="8"/>
  <c r="F316" i="8"/>
  <c r="G316" i="8"/>
  <c r="H316" i="8"/>
  <c r="F317" i="8"/>
  <c r="G317" i="8"/>
  <c r="H317" i="8"/>
  <c r="F318" i="8"/>
  <c r="G318" i="8"/>
  <c r="H318" i="8"/>
  <c r="F319" i="8"/>
  <c r="G319" i="8"/>
  <c r="H319" i="8"/>
  <c r="F320" i="8"/>
  <c r="G320" i="8"/>
  <c r="H320" i="8"/>
  <c r="F321" i="8"/>
  <c r="G321" i="8"/>
  <c r="H321" i="8"/>
  <c r="F322" i="8"/>
  <c r="G322" i="8"/>
  <c r="H322" i="8"/>
  <c r="F323" i="8"/>
  <c r="G323" i="8"/>
  <c r="H323" i="8"/>
  <c r="F324" i="8"/>
  <c r="G324" i="8"/>
  <c r="H324" i="8"/>
  <c r="F325" i="8"/>
  <c r="G325" i="8"/>
  <c r="H325" i="8"/>
  <c r="F326" i="8"/>
  <c r="G326" i="8"/>
  <c r="H326" i="8"/>
  <c r="F327" i="8"/>
  <c r="G327" i="8"/>
  <c r="H327" i="8"/>
  <c r="F328" i="8"/>
  <c r="G328" i="8"/>
  <c r="H328" i="8"/>
  <c r="F329" i="8"/>
  <c r="G329" i="8"/>
  <c r="H329" i="8"/>
  <c r="F330" i="8"/>
  <c r="G330" i="8"/>
  <c r="H330" i="8"/>
  <c r="F331" i="8"/>
  <c r="G331" i="8"/>
  <c r="H331" i="8"/>
  <c r="F332" i="8"/>
  <c r="G332" i="8"/>
  <c r="H332" i="8"/>
  <c r="F333" i="8"/>
  <c r="G333" i="8"/>
  <c r="H333" i="8"/>
  <c r="F334" i="8"/>
  <c r="G334" i="8"/>
  <c r="H334" i="8"/>
  <c r="F335" i="8"/>
  <c r="G335" i="8"/>
  <c r="H335" i="8"/>
  <c r="F336" i="8"/>
  <c r="G336" i="8"/>
  <c r="H336" i="8"/>
  <c r="F337" i="8"/>
  <c r="G337" i="8"/>
  <c r="H337" i="8"/>
  <c r="F338" i="8"/>
  <c r="G338" i="8"/>
  <c r="H338" i="8"/>
  <c r="F339" i="8"/>
  <c r="G339" i="8"/>
  <c r="H339" i="8"/>
  <c r="F340" i="8"/>
  <c r="G340" i="8"/>
  <c r="H340" i="8"/>
  <c r="F341" i="8"/>
  <c r="G341" i="8"/>
  <c r="H341" i="8"/>
  <c r="F342" i="8"/>
  <c r="G342" i="8"/>
  <c r="H342" i="8"/>
  <c r="F343" i="8"/>
  <c r="G343" i="8"/>
  <c r="H343" i="8"/>
  <c r="F344" i="8"/>
  <c r="G344" i="8"/>
  <c r="H344" i="8"/>
  <c r="F345" i="8"/>
  <c r="G345" i="8"/>
  <c r="H345" i="8"/>
  <c r="F346" i="8"/>
  <c r="G346" i="8"/>
  <c r="H346" i="8"/>
  <c r="F347" i="8"/>
  <c r="G347" i="8"/>
  <c r="H347" i="8"/>
  <c r="F348" i="8"/>
  <c r="G348" i="8"/>
  <c r="H348" i="8"/>
  <c r="F349" i="8"/>
  <c r="G349" i="8"/>
  <c r="H349" i="8"/>
  <c r="F350" i="8"/>
  <c r="G350" i="8"/>
  <c r="H350" i="8"/>
  <c r="F351" i="8"/>
  <c r="G351" i="8"/>
  <c r="H351" i="8"/>
  <c r="F352" i="8"/>
  <c r="G352" i="8"/>
  <c r="H352" i="8"/>
  <c r="F353" i="8"/>
  <c r="G353" i="8"/>
  <c r="H353" i="8"/>
  <c r="F354" i="8"/>
  <c r="G354" i="8"/>
  <c r="H354" i="8"/>
  <c r="F355" i="8"/>
  <c r="G355" i="8"/>
  <c r="H355" i="8"/>
  <c r="F356" i="8"/>
  <c r="G356" i="8"/>
  <c r="H356" i="8"/>
  <c r="F357" i="8"/>
  <c r="G357" i="8"/>
  <c r="H357" i="8"/>
  <c r="F358" i="8"/>
  <c r="G358" i="8"/>
  <c r="H358" i="8"/>
  <c r="F359" i="8"/>
  <c r="G359" i="8"/>
  <c r="H359" i="8"/>
  <c r="F360" i="8"/>
  <c r="G360" i="8"/>
  <c r="H360" i="8"/>
  <c r="F361" i="8"/>
  <c r="G361" i="8"/>
  <c r="H361" i="8"/>
  <c r="F362" i="8"/>
  <c r="G362" i="8"/>
  <c r="H362" i="8"/>
  <c r="F363" i="8"/>
  <c r="G363" i="8"/>
  <c r="H363" i="8"/>
  <c r="F364" i="8"/>
  <c r="G364" i="8"/>
  <c r="H364" i="8"/>
  <c r="F365" i="8"/>
  <c r="G365" i="8"/>
  <c r="H365" i="8"/>
  <c r="F366" i="8"/>
  <c r="G366" i="8"/>
  <c r="H366" i="8"/>
  <c r="F367" i="8"/>
  <c r="G367" i="8"/>
  <c r="H367" i="8"/>
  <c r="F368" i="8"/>
  <c r="G368" i="8"/>
  <c r="H368" i="8"/>
  <c r="F369" i="8"/>
  <c r="G369" i="8"/>
  <c r="H369" i="8"/>
  <c r="F370" i="8"/>
  <c r="G370" i="8"/>
  <c r="H370" i="8"/>
  <c r="F371" i="8"/>
  <c r="G371" i="8"/>
  <c r="H371" i="8"/>
  <c r="F372" i="8"/>
  <c r="G372" i="8"/>
  <c r="H372" i="8"/>
  <c r="F373" i="8"/>
  <c r="G373" i="8"/>
  <c r="H373" i="8"/>
  <c r="F374" i="8"/>
  <c r="G374" i="8"/>
  <c r="H374" i="8"/>
  <c r="F375" i="8"/>
  <c r="G375" i="8"/>
  <c r="H375" i="8"/>
  <c r="F288" i="8"/>
  <c r="G288" i="8"/>
  <c r="H288" i="8"/>
  <c r="F289" i="8"/>
  <c r="G289" i="8"/>
  <c r="H289" i="8"/>
  <c r="G308" i="8"/>
  <c r="H308" i="8"/>
  <c r="F290" i="8"/>
  <c r="G290" i="8"/>
  <c r="H290" i="8"/>
  <c r="F291" i="8"/>
  <c r="G291" i="8"/>
  <c r="H291" i="8"/>
  <c r="G2" i="8"/>
  <c r="G377" i="8" s="1"/>
  <c r="H2" i="8"/>
  <c r="H377" i="8" s="1"/>
  <c r="F2" i="8"/>
  <c r="F377" i="8" s="1"/>
  <c r="C102" i="6"/>
  <c r="D102" i="6"/>
  <c r="E102" i="6"/>
  <c r="F102" i="6"/>
  <c r="F103" i="6" s="1"/>
  <c r="G102" i="6"/>
  <c r="G103" i="6" s="1"/>
  <c r="H102" i="6"/>
  <c r="H103" i="6" s="1"/>
  <c r="B102" i="6"/>
  <c r="I377" i="8" l="1"/>
  <c r="K34" i="6"/>
  <c r="L34" i="6"/>
  <c r="K51" i="6"/>
  <c r="L51" i="6"/>
  <c r="K68" i="6"/>
  <c r="L68" i="6"/>
  <c r="K85" i="6"/>
  <c r="L85" i="6"/>
  <c r="K2" i="6"/>
  <c r="L2" i="6"/>
  <c r="K18" i="6"/>
  <c r="L18" i="6"/>
  <c r="K35" i="6"/>
  <c r="L35" i="6"/>
  <c r="K52" i="6"/>
  <c r="L52" i="6"/>
  <c r="K69" i="6"/>
  <c r="L69" i="6"/>
  <c r="K86" i="6"/>
  <c r="L86" i="6"/>
  <c r="K3" i="6"/>
  <c r="L3" i="6"/>
  <c r="K19" i="6"/>
  <c r="L19" i="6"/>
  <c r="K36" i="6"/>
  <c r="L36" i="6"/>
  <c r="K53" i="6"/>
  <c r="L53" i="6"/>
  <c r="K70" i="6"/>
  <c r="L70" i="6"/>
  <c r="K87" i="6"/>
  <c r="L87" i="6"/>
  <c r="K4" i="6"/>
  <c r="L4" i="6"/>
  <c r="K20" i="6"/>
  <c r="L20" i="6"/>
  <c r="K37" i="6"/>
  <c r="L37" i="6"/>
  <c r="K54" i="6"/>
  <c r="L54" i="6"/>
  <c r="K71" i="6"/>
  <c r="L71" i="6"/>
  <c r="K88" i="6"/>
  <c r="L88" i="6"/>
  <c r="K5" i="6"/>
  <c r="L5" i="6"/>
  <c r="K21" i="6"/>
  <c r="L21" i="6"/>
  <c r="K38" i="6"/>
  <c r="L38" i="6"/>
  <c r="K55" i="6"/>
  <c r="L55" i="6"/>
  <c r="K72" i="6"/>
  <c r="L72" i="6"/>
  <c r="K89" i="6"/>
  <c r="L89" i="6"/>
  <c r="K6" i="6"/>
  <c r="L6" i="6"/>
  <c r="K22" i="6"/>
  <c r="L22" i="6"/>
  <c r="K39" i="6"/>
  <c r="L39" i="6"/>
  <c r="K56" i="6"/>
  <c r="L56" i="6"/>
  <c r="K73" i="6"/>
  <c r="L73" i="6"/>
  <c r="K90" i="6"/>
  <c r="L90" i="6"/>
  <c r="K7" i="6"/>
  <c r="L7" i="6"/>
  <c r="K23" i="6"/>
  <c r="L23" i="6"/>
  <c r="K40" i="6"/>
  <c r="L40" i="6"/>
  <c r="K57" i="6"/>
  <c r="L57" i="6"/>
  <c r="K74" i="6"/>
  <c r="L74" i="6"/>
  <c r="K91" i="6"/>
  <c r="L91" i="6"/>
  <c r="K8" i="6"/>
  <c r="L8" i="6"/>
  <c r="K24" i="6"/>
  <c r="L24" i="6"/>
  <c r="K41" i="6"/>
  <c r="L41" i="6"/>
  <c r="K58" i="6"/>
  <c r="L58" i="6"/>
  <c r="K75" i="6"/>
  <c r="L75" i="6"/>
  <c r="K92" i="6"/>
  <c r="L92" i="6"/>
  <c r="K9" i="6"/>
  <c r="L9" i="6"/>
  <c r="K25" i="6"/>
  <c r="L25" i="6"/>
  <c r="K42" i="6"/>
  <c r="L42" i="6"/>
  <c r="K59" i="6"/>
  <c r="L59" i="6"/>
  <c r="K76" i="6"/>
  <c r="L76" i="6"/>
  <c r="K93" i="6"/>
  <c r="L93" i="6"/>
  <c r="K10" i="6"/>
  <c r="L10" i="6"/>
  <c r="K26" i="6"/>
  <c r="L26" i="6"/>
  <c r="K43" i="6"/>
  <c r="L43" i="6"/>
  <c r="K60" i="6"/>
  <c r="L60" i="6"/>
  <c r="K77" i="6"/>
  <c r="L77" i="6"/>
  <c r="K94" i="6"/>
  <c r="L94" i="6"/>
  <c r="K11" i="6"/>
  <c r="L11" i="6"/>
  <c r="K27" i="6"/>
  <c r="L27" i="6"/>
  <c r="K44" i="6"/>
  <c r="L44" i="6"/>
  <c r="K61" i="6"/>
  <c r="L61" i="6"/>
  <c r="K78" i="6"/>
  <c r="L78" i="6"/>
  <c r="K95" i="6"/>
  <c r="L95" i="6"/>
  <c r="K12" i="6"/>
  <c r="L12" i="6"/>
  <c r="K28" i="6"/>
  <c r="L28" i="6"/>
  <c r="K45" i="6"/>
  <c r="L45" i="6"/>
  <c r="K62" i="6"/>
  <c r="L62" i="6"/>
  <c r="K79" i="6"/>
  <c r="L79" i="6"/>
  <c r="K96" i="6"/>
  <c r="L96" i="6"/>
  <c r="K13" i="6"/>
  <c r="L13" i="6"/>
  <c r="K29" i="6"/>
  <c r="L29" i="6"/>
  <c r="K46" i="6"/>
  <c r="L46" i="6"/>
  <c r="K63" i="6"/>
  <c r="L63" i="6"/>
  <c r="K80" i="6"/>
  <c r="L80" i="6"/>
  <c r="K97" i="6"/>
  <c r="L97" i="6"/>
  <c r="K14" i="6"/>
  <c r="L14" i="6"/>
  <c r="K30" i="6"/>
  <c r="L30" i="6"/>
  <c r="K47" i="6"/>
  <c r="L47" i="6"/>
  <c r="K64" i="6"/>
  <c r="L64" i="6"/>
  <c r="K81" i="6"/>
  <c r="L81" i="6"/>
  <c r="K98" i="6"/>
  <c r="L98" i="6"/>
  <c r="K31" i="6"/>
  <c r="L31" i="6"/>
  <c r="K48" i="6"/>
  <c r="L48" i="6"/>
  <c r="K65" i="6"/>
  <c r="L65" i="6"/>
  <c r="K82" i="6"/>
  <c r="L82" i="6"/>
  <c r="K99" i="6"/>
  <c r="L99" i="6"/>
  <c r="K15" i="6"/>
  <c r="L15" i="6"/>
  <c r="K32" i="6"/>
  <c r="L32" i="6"/>
  <c r="K49" i="6"/>
  <c r="L49" i="6"/>
  <c r="K66" i="6"/>
  <c r="L66" i="6"/>
  <c r="K83" i="6"/>
  <c r="L83" i="6"/>
  <c r="K100" i="6"/>
  <c r="L100" i="6"/>
  <c r="K16" i="6"/>
  <c r="L16" i="6"/>
  <c r="K33" i="6"/>
  <c r="L33" i="6"/>
  <c r="K50" i="6"/>
  <c r="L50" i="6"/>
  <c r="K67" i="6"/>
  <c r="L67" i="6"/>
  <c r="K84" i="6"/>
  <c r="L84" i="6"/>
  <c r="K101" i="6"/>
  <c r="L101" i="6"/>
  <c r="L17" i="6"/>
  <c r="K17" i="6"/>
  <c r="O106" i="7"/>
  <c r="O36" i="7"/>
  <c r="O188" i="7"/>
  <c r="O276" i="7"/>
  <c r="O306" i="7"/>
  <c r="O107" i="7"/>
  <c r="O82" i="7"/>
  <c r="O297" i="7"/>
  <c r="O265" i="7"/>
  <c r="O128" i="7"/>
  <c r="O212" i="7"/>
  <c r="O70" i="7"/>
  <c r="O286" i="7"/>
  <c r="O282" i="7"/>
  <c r="O65" i="7"/>
  <c r="O9" i="7"/>
  <c r="O37" i="7"/>
  <c r="O273" i="7"/>
  <c r="O288" i="7"/>
  <c r="O170" i="7"/>
  <c r="O289" i="7"/>
  <c r="O241" i="7"/>
  <c r="O119" i="7"/>
  <c r="O242" i="7"/>
  <c r="O31" i="7"/>
  <c r="O67" i="7"/>
  <c r="O192" i="7"/>
  <c r="O76" i="7"/>
  <c r="O290" i="7"/>
  <c r="O71" i="7"/>
  <c r="O198" i="7"/>
  <c r="O108" i="7"/>
  <c r="O38" i="7"/>
  <c r="O2" i="7"/>
  <c r="P2" i="7" s="1"/>
  <c r="O120" i="7"/>
  <c r="O261" i="7"/>
  <c r="O39" i="7"/>
  <c r="O3" i="7"/>
  <c r="O159" i="7"/>
  <c r="O243" i="7"/>
  <c r="O80" i="7"/>
  <c r="O199" i="7"/>
  <c r="P199" i="7" s="1"/>
  <c r="O88" i="7"/>
  <c r="O227" i="7"/>
  <c r="O143" i="7"/>
  <c r="O20" i="7"/>
  <c r="O291" i="7"/>
  <c r="O129" i="7"/>
  <c r="O160" i="7"/>
  <c r="O138" i="7"/>
  <c r="P138" i="7" s="1"/>
  <c r="O266" i="7"/>
  <c r="O179" i="7"/>
  <c r="O86" i="7"/>
  <c r="O57" i="7"/>
  <c r="O21" i="7"/>
  <c r="O161" i="7"/>
  <c r="O130" i="7"/>
  <c r="O283" i="7"/>
  <c r="P283" i="7" s="1"/>
  <c r="O235" i="7"/>
  <c r="O109" i="7"/>
  <c r="O110" i="7"/>
  <c r="O121" i="7"/>
  <c r="O277" i="7"/>
  <c r="O171" i="7"/>
  <c r="O244" i="7"/>
  <c r="O304" i="7"/>
  <c r="P304" i="7" s="1"/>
  <c r="O172" i="7"/>
  <c r="O200" i="7"/>
  <c r="O236" i="7"/>
  <c r="O325" i="7"/>
  <c r="O58" i="7"/>
  <c r="O131" i="7"/>
  <c r="O226" i="7"/>
  <c r="O111" i="7"/>
  <c r="P111" i="7" s="1"/>
  <c r="O180" i="7"/>
  <c r="O132" i="7"/>
  <c r="O253" i="7"/>
  <c r="O139" i="7"/>
  <c r="O205" i="7"/>
  <c r="O32" i="7"/>
  <c r="O24" i="7"/>
  <c r="O59" i="7"/>
  <c r="P59" i="7" s="1"/>
  <c r="O201" i="7"/>
  <c r="O228" i="7"/>
  <c r="O92" i="7"/>
  <c r="O93" i="7"/>
  <c r="O173" i="7"/>
  <c r="O248" i="7"/>
  <c r="O337" i="7"/>
  <c r="O133" i="7"/>
  <c r="P133" i="7" s="1"/>
  <c r="O162" i="7"/>
  <c r="O229" i="7"/>
  <c r="O122" i="7"/>
  <c r="O163" i="7"/>
  <c r="O33" i="7"/>
  <c r="O40" i="7"/>
  <c r="O28" i="7"/>
  <c r="O60" i="7"/>
  <c r="P60" i="7" s="1"/>
  <c r="O303" i="7"/>
  <c r="O237" i="7"/>
  <c r="O245" i="7"/>
  <c r="O307" i="7"/>
  <c r="O181" i="7"/>
  <c r="O77" i="7"/>
  <c r="O134" i="7"/>
  <c r="O206" i="7"/>
  <c r="P206" i="7" s="1"/>
  <c r="O94" i="7"/>
  <c r="O213" i="7"/>
  <c r="O278" i="7"/>
  <c r="O182" i="7"/>
  <c r="O95" i="7"/>
  <c r="O144" i="7"/>
  <c r="O230" i="7"/>
  <c r="O96" i="7"/>
  <c r="P96" i="7" s="1"/>
  <c r="O292" i="7"/>
  <c r="O61" i="7"/>
  <c r="O41" i="7"/>
  <c r="O347" i="7"/>
  <c r="O112" i="7"/>
  <c r="O294" i="7"/>
  <c r="O183" i="7"/>
  <c r="O279" i="7"/>
  <c r="P279" i="7" s="1"/>
  <c r="O5" i="7"/>
  <c r="O174" i="7"/>
  <c r="O249" i="7"/>
  <c r="O246" i="7"/>
  <c r="O97" i="7"/>
  <c r="O214" i="7"/>
  <c r="O84" i="7"/>
  <c r="O72" i="7"/>
  <c r="P72" i="7" s="1"/>
  <c r="O271" i="7"/>
  <c r="O73" i="7"/>
  <c r="O98" i="7"/>
  <c r="O123" i="7"/>
  <c r="O164" i="7"/>
  <c r="O135" i="7"/>
  <c r="O34" i="7"/>
  <c r="O99" i="7"/>
  <c r="P99" i="7" s="1"/>
  <c r="O165" i="7"/>
  <c r="O42" i="7"/>
  <c r="O113" i="7"/>
  <c r="O231" i="7"/>
  <c r="O43" i="7"/>
  <c r="O280" i="7"/>
  <c r="O12" i="7"/>
  <c r="O344" i="7"/>
  <c r="P344" i="7" s="1"/>
  <c r="O35" i="7"/>
  <c r="O326" i="7"/>
  <c r="O23" i="7"/>
  <c r="O284" i="7"/>
  <c r="O74" i="7"/>
  <c r="O166" i="7"/>
  <c r="O238" i="7"/>
  <c r="O137" i="7"/>
  <c r="P137" i="7" s="1"/>
  <c r="O145" i="7"/>
  <c r="O30" i="7"/>
  <c r="O124" i="7"/>
  <c r="O327" i="7"/>
  <c r="O64" i="7"/>
  <c r="O184" i="7"/>
  <c r="O215" i="7"/>
  <c r="O146" i="7"/>
  <c r="P146" i="7" s="1"/>
  <c r="O68" i="7"/>
  <c r="O293" i="7"/>
  <c r="O335" i="7"/>
  <c r="O328" i="7"/>
  <c r="O334" i="7"/>
  <c r="O232" i="7"/>
  <c r="O250" i="7"/>
  <c r="O342" i="7"/>
  <c r="P342" i="7" s="1"/>
  <c r="O78" i="7"/>
  <c r="O13" i="7"/>
  <c r="O193" i="7"/>
  <c r="O47" i="7"/>
  <c r="O100" i="7"/>
  <c r="O44" i="7"/>
  <c r="O136" i="7"/>
  <c r="O54" i="7"/>
  <c r="P54" i="7" s="1"/>
  <c r="O274" i="7"/>
  <c r="O14" i="7"/>
  <c r="O125" i="7"/>
  <c r="O287" i="7"/>
  <c r="O62" i="7"/>
  <c r="O147" i="7"/>
  <c r="O216" i="7"/>
  <c r="O269" i="7"/>
  <c r="P269" i="7" s="1"/>
  <c r="O207" i="7"/>
  <c r="O285" i="7"/>
  <c r="O89" i="7"/>
  <c r="O48" i="7"/>
  <c r="O262" i="7"/>
  <c r="O194" i="7"/>
  <c r="O45" i="7"/>
  <c r="O49" i="7"/>
  <c r="P49" i="7" s="1"/>
  <c r="O15" i="7"/>
  <c r="O254" i="7"/>
  <c r="O167" i="7"/>
  <c r="O255" i="7"/>
  <c r="O140" i="7"/>
  <c r="O308" i="7"/>
  <c r="O141" i="7"/>
  <c r="O295" i="7"/>
  <c r="P295" i="7" s="1"/>
  <c r="O175" i="7"/>
  <c r="O221" i="7"/>
  <c r="O208" i="7"/>
  <c r="O217" i="7"/>
  <c r="O63" i="7"/>
  <c r="O87" i="7"/>
  <c r="O346" i="7"/>
  <c r="O69" i="7"/>
  <c r="P69" i="7" s="1"/>
  <c r="O148" i="7"/>
  <c r="O168" i="7"/>
  <c r="O272" i="7"/>
  <c r="O305" i="7"/>
  <c r="O218" i="7"/>
  <c r="O176" i="7"/>
  <c r="O298" i="7"/>
  <c r="O219" i="7"/>
  <c r="P219" i="7" s="1"/>
  <c r="O90" i="7"/>
  <c r="O83" i="7"/>
  <c r="O114" i="7"/>
  <c r="O4" i="7"/>
  <c r="O149" i="7"/>
  <c r="O150" i="7"/>
  <c r="O202" i="7"/>
  <c r="O256" i="7"/>
  <c r="P256" i="7" s="1"/>
  <c r="O142" i="7"/>
  <c r="O299" i="7"/>
  <c r="O26" i="7"/>
  <c r="O257" i="7"/>
  <c r="O151" i="7"/>
  <c r="O46" i="7"/>
  <c r="O267" i="7"/>
  <c r="O185" i="7"/>
  <c r="P185" i="7" s="1"/>
  <c r="O101" i="7"/>
  <c r="O195" i="7"/>
  <c r="O50" i="7"/>
  <c r="O320" i="7"/>
  <c r="O55" i="7"/>
  <c r="O18" i="7"/>
  <c r="O75" i="7"/>
  <c r="O322" i="7"/>
  <c r="P322" i="7" s="1"/>
  <c r="O102" i="7"/>
  <c r="O85" i="7"/>
  <c r="O196" i="7"/>
  <c r="O349" i="7"/>
  <c r="O152" i="7"/>
  <c r="O6" i="7"/>
  <c r="O19" i="7"/>
  <c r="O153" i="7"/>
  <c r="P153" i="7" s="1"/>
  <c r="O103" i="7"/>
  <c r="O321" i="7"/>
  <c r="O268" i="7"/>
  <c r="O115" i="7"/>
  <c r="O317" i="7"/>
  <c r="O81" i="7"/>
  <c r="O258" i="7"/>
  <c r="O79" i="7"/>
  <c r="P79" i="7" s="1"/>
  <c r="O338" i="7"/>
  <c r="O104" i="7"/>
  <c r="O116" i="7"/>
  <c r="O154" i="7"/>
  <c r="O329" i="7"/>
  <c r="O155" i="7"/>
  <c r="O51" i="7"/>
  <c r="O270" i="7"/>
  <c r="P270" i="7" s="1"/>
  <c r="O126" i="7"/>
  <c r="O263" i="7"/>
  <c r="O56" i="7"/>
  <c r="O233" i="7"/>
  <c r="O333" i="7"/>
  <c r="O324" i="7"/>
  <c r="O7" i="7"/>
  <c r="O156" i="7"/>
  <c r="P156" i="7" s="1"/>
  <c r="O127" i="7"/>
  <c r="O251" i="7"/>
  <c r="O239" i="7"/>
  <c r="O345" i="7"/>
  <c r="O350" i="7"/>
  <c r="O25" i="7"/>
  <c r="O209" i="7"/>
  <c r="O203" i="7"/>
  <c r="P203" i="7" s="1"/>
  <c r="O52" i="7"/>
  <c r="O10" i="7"/>
  <c r="O275" i="7"/>
  <c r="O189" i="7"/>
  <c r="O281" i="7"/>
  <c r="O177" i="7"/>
  <c r="O66" i="7"/>
  <c r="O332" i="7"/>
  <c r="P332" i="7" s="1"/>
  <c r="O105" i="7"/>
  <c r="O260" i="7"/>
  <c r="O186" i="7"/>
  <c r="O330" i="7"/>
  <c r="O29" i="7"/>
  <c r="O310" i="7"/>
  <c r="O315" i="7"/>
  <c r="O157" i="7"/>
  <c r="P157" i="7" s="1"/>
  <c r="O351" i="7"/>
  <c r="O309" i="7"/>
  <c r="O190" i="7"/>
  <c r="O252" i="7"/>
  <c r="O22" i="7"/>
  <c r="O117" i="7"/>
  <c r="O234" i="7"/>
  <c r="O91" i="7"/>
  <c r="P91" i="7" s="1"/>
  <c r="O264" i="7"/>
  <c r="O318" i="7"/>
  <c r="O27" i="7"/>
  <c r="O178" i="7"/>
  <c r="O220" i="7"/>
  <c r="O118" i="7"/>
  <c r="O316" i="7"/>
  <c r="O323" i="7"/>
  <c r="P323" i="7" s="1"/>
  <c r="O222" i="7"/>
  <c r="O158" i="7"/>
  <c r="O259" i="7"/>
  <c r="O319" i="7"/>
  <c r="O210" i="7"/>
  <c r="O313" i="7"/>
  <c r="O53" i="7"/>
  <c r="O169" i="7"/>
  <c r="P169" i="7" s="1"/>
  <c r="O314" i="7"/>
  <c r="O336" i="7"/>
  <c r="O331" i="7"/>
  <c r="O353" i="7"/>
  <c r="O8" i="7"/>
  <c r="O312" i="7"/>
  <c r="O223" i="7"/>
  <c r="O343" i="7"/>
  <c r="P343" i="7" s="1"/>
  <c r="O301" i="7"/>
  <c r="O354" i="7"/>
  <c r="O16" i="7"/>
  <c r="O187" i="7"/>
  <c r="O340" i="7"/>
  <c r="O191" i="7"/>
  <c r="O352" i="7"/>
  <c r="O300" i="7"/>
  <c r="P300" i="7" s="1"/>
  <c r="O247" i="7"/>
  <c r="O197" i="7"/>
  <c r="O204" i="7"/>
  <c r="O302" i="7"/>
  <c r="O211" i="7"/>
  <c r="O240" i="7"/>
  <c r="O224" i="7"/>
  <c r="O339" i="7"/>
  <c r="P339" i="7" s="1"/>
  <c r="O225" i="7"/>
  <c r="O17" i="7"/>
  <c r="O11" i="7"/>
  <c r="O311" i="7"/>
  <c r="O341" i="7"/>
  <c r="O348" i="7"/>
  <c r="O296" i="7"/>
  <c r="P306" i="7" l="1"/>
  <c r="P106" i="7"/>
  <c r="P67" i="7"/>
  <c r="P273" i="7"/>
  <c r="P36" i="7"/>
  <c r="P128" i="7"/>
  <c r="P224" i="7"/>
  <c r="P223" i="7"/>
  <c r="P234" i="7"/>
  <c r="P209" i="7"/>
  <c r="P7" i="7"/>
  <c r="P51" i="7"/>
  <c r="P19" i="7"/>
  <c r="P75" i="7"/>
  <c r="P202" i="7"/>
  <c r="P346" i="7"/>
  <c r="P216" i="7"/>
  <c r="P136" i="7"/>
  <c r="P238" i="7"/>
  <c r="P84" i="7"/>
  <c r="P230" i="7"/>
  <c r="P337" i="7"/>
  <c r="P226" i="7"/>
  <c r="P130" i="7"/>
  <c r="P80" i="7"/>
  <c r="P265" i="7"/>
  <c r="P348" i="7"/>
  <c r="P240" i="7"/>
  <c r="P191" i="7"/>
  <c r="P312" i="7"/>
  <c r="P313" i="7"/>
  <c r="P118" i="7"/>
  <c r="P117" i="7"/>
  <c r="P310" i="7"/>
  <c r="P177" i="7"/>
  <c r="P25" i="7"/>
  <c r="P324" i="7"/>
  <c r="P155" i="7"/>
  <c r="P81" i="7"/>
  <c r="P6" i="7"/>
  <c r="P18" i="7"/>
  <c r="P46" i="7"/>
  <c r="P150" i="7"/>
  <c r="P176" i="7"/>
  <c r="P87" i="7"/>
  <c r="P308" i="7"/>
  <c r="P194" i="7"/>
  <c r="P147" i="7"/>
  <c r="P44" i="7"/>
  <c r="P232" i="7"/>
  <c r="P184" i="7"/>
  <c r="P166" i="7"/>
  <c r="P280" i="7"/>
  <c r="P135" i="7"/>
  <c r="P214" i="7"/>
  <c r="P294" i="7"/>
  <c r="P144" i="7"/>
  <c r="P77" i="7"/>
  <c r="P40" i="7"/>
  <c r="P248" i="7"/>
  <c r="P32" i="7"/>
  <c r="P131" i="7"/>
  <c r="P171" i="7"/>
  <c r="P161" i="7"/>
  <c r="P129" i="7"/>
  <c r="P243" i="7"/>
  <c r="P108" i="7"/>
  <c r="P242" i="7"/>
  <c r="P9" i="7"/>
  <c r="P297" i="7"/>
  <c r="P296" i="7"/>
  <c r="P352" i="7"/>
  <c r="P53" i="7"/>
  <c r="P316" i="7"/>
  <c r="P315" i="7"/>
  <c r="P66" i="7"/>
  <c r="P258" i="7"/>
  <c r="P267" i="7"/>
  <c r="P298" i="7"/>
  <c r="P141" i="7"/>
  <c r="P45" i="7"/>
  <c r="P250" i="7"/>
  <c r="P215" i="7"/>
  <c r="P12" i="7"/>
  <c r="P34" i="7"/>
  <c r="P183" i="7"/>
  <c r="P134" i="7"/>
  <c r="P28" i="7"/>
  <c r="P24" i="7"/>
  <c r="P244" i="7"/>
  <c r="P160" i="7"/>
  <c r="P38" i="7"/>
  <c r="P31" i="7"/>
  <c r="P37" i="7"/>
  <c r="P341" i="7"/>
  <c r="P211" i="7"/>
  <c r="P340" i="7"/>
  <c r="P8" i="7"/>
  <c r="P210" i="7"/>
  <c r="P220" i="7"/>
  <c r="P22" i="7"/>
  <c r="P29" i="7"/>
  <c r="P281" i="7"/>
  <c r="P350" i="7"/>
  <c r="P333" i="7"/>
  <c r="P329" i="7"/>
  <c r="P317" i="7"/>
  <c r="P152" i="7"/>
  <c r="P55" i="7"/>
  <c r="P151" i="7"/>
  <c r="P149" i="7"/>
  <c r="P218" i="7"/>
  <c r="P63" i="7"/>
  <c r="P140" i="7"/>
  <c r="P262" i="7"/>
  <c r="P62" i="7"/>
  <c r="P100" i="7"/>
  <c r="P334" i="7"/>
  <c r="P64" i="7"/>
  <c r="P74" i="7"/>
  <c r="P43" i="7"/>
  <c r="P164" i="7"/>
  <c r="P97" i="7"/>
  <c r="P112" i="7"/>
  <c r="P95" i="7"/>
  <c r="P181" i="7"/>
  <c r="P33" i="7"/>
  <c r="P173" i="7"/>
  <c r="P205" i="7"/>
  <c r="P58" i="7"/>
  <c r="P277" i="7"/>
  <c r="P21" i="7"/>
  <c r="P291" i="7"/>
  <c r="P159" i="7"/>
  <c r="P198" i="7"/>
  <c r="P119" i="7"/>
  <c r="P65" i="7"/>
  <c r="P82" i="7"/>
  <c r="P311" i="7"/>
  <c r="P302" i="7"/>
  <c r="P187" i="7"/>
  <c r="P353" i="7"/>
  <c r="P319" i="7"/>
  <c r="P178" i="7"/>
  <c r="P252" i="7"/>
  <c r="P330" i="7"/>
  <c r="P189" i="7"/>
  <c r="P345" i="7"/>
  <c r="P233" i="7"/>
  <c r="P154" i="7"/>
  <c r="P115" i="7"/>
  <c r="P349" i="7"/>
  <c r="P320" i="7"/>
  <c r="P257" i="7"/>
  <c r="P4" i="7"/>
  <c r="P305" i="7"/>
  <c r="P217" i="7"/>
  <c r="P255" i="7"/>
  <c r="P48" i="7"/>
  <c r="P287" i="7"/>
  <c r="P47" i="7"/>
  <c r="P328" i="7"/>
  <c r="P327" i="7"/>
  <c r="P284" i="7"/>
  <c r="P231" i="7"/>
  <c r="P123" i="7"/>
  <c r="P246" i="7"/>
  <c r="P347" i="7"/>
  <c r="P182" i="7"/>
  <c r="P307" i="7"/>
  <c r="P163" i="7"/>
  <c r="P93" i="7"/>
  <c r="P139" i="7"/>
  <c r="P325" i="7"/>
  <c r="P121" i="7"/>
  <c r="P57" i="7"/>
  <c r="P20" i="7"/>
  <c r="P3" i="7"/>
  <c r="P71" i="7"/>
  <c r="P241" i="7"/>
  <c r="P282" i="7"/>
  <c r="P107" i="7"/>
  <c r="P11" i="7"/>
  <c r="P16" i="7"/>
  <c r="P331" i="7"/>
  <c r="P190" i="7"/>
  <c r="P275" i="7"/>
  <c r="P56" i="7"/>
  <c r="P268" i="7"/>
  <c r="P50" i="7"/>
  <c r="P26" i="7"/>
  <c r="P114" i="7"/>
  <c r="P208" i="7"/>
  <c r="P89" i="7"/>
  <c r="P193" i="7"/>
  <c r="P124" i="7"/>
  <c r="P23" i="7"/>
  <c r="P98" i="7"/>
  <c r="P249" i="7"/>
  <c r="P41" i="7"/>
  <c r="P278" i="7"/>
  <c r="P245" i="7"/>
  <c r="P122" i="7"/>
  <c r="P92" i="7"/>
  <c r="P253" i="7"/>
  <c r="P236" i="7"/>
  <c r="P110" i="7"/>
  <c r="P86" i="7"/>
  <c r="P143" i="7"/>
  <c r="P39" i="7"/>
  <c r="P290" i="7"/>
  <c r="P289" i="7"/>
  <c r="P286" i="7"/>
  <c r="P17" i="7"/>
  <c r="P197" i="7"/>
  <c r="P354" i="7"/>
  <c r="P336" i="7"/>
  <c r="P158" i="7"/>
  <c r="P318" i="7"/>
  <c r="P309" i="7"/>
  <c r="P260" i="7"/>
  <c r="P10" i="7"/>
  <c r="P251" i="7"/>
  <c r="P263" i="7"/>
  <c r="P104" i="7"/>
  <c r="P321" i="7"/>
  <c r="P85" i="7"/>
  <c r="P195" i="7"/>
  <c r="P299" i="7"/>
  <c r="P83" i="7"/>
  <c r="P168" i="7"/>
  <c r="P221" i="7"/>
  <c r="P254" i="7"/>
  <c r="P285" i="7"/>
  <c r="P14" i="7"/>
  <c r="P13" i="7"/>
  <c r="P293" i="7"/>
  <c r="P30" i="7"/>
  <c r="P326" i="7"/>
  <c r="P42" i="7"/>
  <c r="P73" i="7"/>
  <c r="P174" i="7"/>
  <c r="P61" i="7"/>
  <c r="P213" i="7"/>
  <c r="P237" i="7"/>
  <c r="P229" i="7"/>
  <c r="P228" i="7"/>
  <c r="P132" i="7"/>
  <c r="P200" i="7"/>
  <c r="P109" i="7"/>
  <c r="P179" i="7"/>
  <c r="P227" i="7"/>
  <c r="P261" i="7"/>
  <c r="P76" i="7"/>
  <c r="P170" i="7"/>
  <c r="P70" i="7"/>
  <c r="P276" i="7"/>
  <c r="P204" i="7"/>
  <c r="P259" i="7"/>
  <c r="P27" i="7"/>
  <c r="P186" i="7"/>
  <c r="P239" i="7"/>
  <c r="P116" i="7"/>
  <c r="P196" i="7"/>
  <c r="P272" i="7"/>
  <c r="P167" i="7"/>
  <c r="P125" i="7"/>
  <c r="P335" i="7"/>
  <c r="P113" i="7"/>
  <c r="P225" i="7"/>
  <c r="P247" i="7"/>
  <c r="P301" i="7"/>
  <c r="P314" i="7"/>
  <c r="P222" i="7"/>
  <c r="P264" i="7"/>
  <c r="P351" i="7"/>
  <c r="P105" i="7"/>
  <c r="P52" i="7"/>
  <c r="P127" i="7"/>
  <c r="P126" i="7"/>
  <c r="P338" i="7"/>
  <c r="P103" i="7"/>
  <c r="P102" i="7"/>
  <c r="P101" i="7"/>
  <c r="P142" i="7"/>
  <c r="P90" i="7"/>
  <c r="P148" i="7"/>
  <c r="P175" i="7"/>
  <c r="P15" i="7"/>
  <c r="P207" i="7"/>
  <c r="P274" i="7"/>
  <c r="P78" i="7"/>
  <c r="P68" i="7"/>
  <c r="P145" i="7"/>
  <c r="P35" i="7"/>
  <c r="P165" i="7"/>
  <c r="P271" i="7"/>
  <c r="P5" i="7"/>
  <c r="P292" i="7"/>
  <c r="P94" i="7"/>
  <c r="P303" i="7"/>
  <c r="P162" i="7"/>
  <c r="P201" i="7"/>
  <c r="P180" i="7"/>
  <c r="P172" i="7"/>
  <c r="P235" i="7"/>
  <c r="P266" i="7"/>
  <c r="P88" i="7"/>
  <c r="P120" i="7"/>
  <c r="P192" i="7"/>
  <c r="P288" i="7"/>
  <c r="P212" i="7"/>
  <c r="P188" i="7"/>
  <c r="J321" i="7"/>
  <c r="I321" i="7"/>
  <c r="J334" i="7"/>
  <c r="I334" i="7"/>
  <c r="J348" i="7"/>
  <c r="I348" i="7"/>
  <c r="J347" i="7"/>
  <c r="I347" i="7"/>
  <c r="J330" i="7"/>
  <c r="I330" i="7"/>
  <c r="J345" i="7"/>
  <c r="I345" i="7"/>
  <c r="J346" i="7"/>
  <c r="I346" i="7"/>
  <c r="J315" i="7"/>
  <c r="I315" i="7"/>
  <c r="J327" i="7"/>
  <c r="I327" i="7"/>
  <c r="J339" i="7"/>
  <c r="I339" i="7"/>
  <c r="J333" i="7"/>
  <c r="I333" i="7"/>
  <c r="J340" i="7"/>
  <c r="I340" i="7"/>
  <c r="J354" i="7"/>
  <c r="I354" i="7"/>
  <c r="J344" i="7"/>
  <c r="I344" i="7"/>
  <c r="J325" i="7"/>
  <c r="I325" i="7"/>
  <c r="J328" i="7"/>
  <c r="I328" i="7"/>
  <c r="J349" i="7"/>
  <c r="I349" i="7"/>
  <c r="J322" i="7"/>
  <c r="I322" i="7"/>
  <c r="J342" i="7"/>
  <c r="I342" i="7"/>
  <c r="J343" i="7"/>
  <c r="I343" i="7"/>
  <c r="J324" i="7"/>
  <c r="I324" i="7"/>
  <c r="J310" i="7"/>
  <c r="I310" i="7"/>
  <c r="J338" i="7"/>
  <c r="I338" i="7"/>
  <c r="J350" i="7"/>
  <c r="I350" i="7"/>
  <c r="J314" i="7"/>
  <c r="I314" i="7"/>
  <c r="J312" i="7"/>
  <c r="I312" i="7"/>
  <c r="J331" i="7"/>
  <c r="I331" i="7"/>
  <c r="J319" i="7"/>
  <c r="I319" i="7"/>
  <c r="J323" i="7"/>
  <c r="I323" i="7"/>
  <c r="J317" i="7"/>
  <c r="I317" i="7"/>
  <c r="J318" i="7"/>
  <c r="I318" i="7"/>
  <c r="J316" i="7"/>
  <c r="I316" i="7"/>
  <c r="J336" i="7"/>
  <c r="I336" i="7"/>
  <c r="J332" i="7"/>
  <c r="I332" i="7"/>
  <c r="J320" i="7"/>
  <c r="I320" i="7"/>
  <c r="J352" i="7"/>
  <c r="I352" i="7"/>
  <c r="J313" i="7"/>
  <c r="I313" i="7"/>
  <c r="J353" i="7"/>
  <c r="I353" i="7"/>
  <c r="J326" i="7"/>
  <c r="I326" i="7"/>
  <c r="J337" i="7"/>
  <c r="I337" i="7"/>
  <c r="J351" i="7"/>
  <c r="I351" i="7"/>
  <c r="J341" i="7"/>
  <c r="I341" i="7"/>
  <c r="J335" i="7"/>
  <c r="I335" i="7"/>
  <c r="J329" i="7"/>
  <c r="I329" i="7"/>
  <c r="J311" i="7"/>
  <c r="I311" i="7"/>
  <c r="J295" i="7"/>
  <c r="I295" i="7"/>
  <c r="J257" i="7"/>
  <c r="I257" i="7"/>
  <c r="J20" i="7"/>
  <c r="I20" i="7"/>
  <c r="J35" i="7"/>
  <c r="I35" i="7"/>
  <c r="J236" i="7"/>
  <c r="I236" i="7"/>
  <c r="J120" i="7"/>
  <c r="I120" i="7"/>
  <c r="J128" i="7"/>
  <c r="I128" i="7"/>
  <c r="J296" i="7"/>
  <c r="I296" i="7"/>
  <c r="J148" i="7"/>
  <c r="I148" i="7"/>
  <c r="J276" i="7"/>
  <c r="I276" i="7"/>
  <c r="J174" i="7"/>
  <c r="I174" i="7"/>
  <c r="J227" i="7"/>
  <c r="I227" i="7"/>
  <c r="J61" i="7"/>
  <c r="I61" i="7"/>
  <c r="J246" i="7"/>
  <c r="I246" i="7"/>
  <c r="J302" i="7"/>
  <c r="I302" i="7"/>
  <c r="J32" i="7"/>
  <c r="I32" i="7"/>
  <c r="J178" i="7"/>
  <c r="I178" i="7"/>
  <c r="J16" i="7"/>
  <c r="I16" i="7"/>
  <c r="J288" i="7"/>
  <c r="I288" i="7"/>
  <c r="J206" i="7"/>
  <c r="I206" i="7"/>
  <c r="J292" i="7"/>
  <c r="I292" i="7"/>
  <c r="J93" i="7"/>
  <c r="I93" i="7"/>
  <c r="J75" i="7"/>
  <c r="I75" i="7"/>
  <c r="J169" i="7"/>
  <c r="I169" i="7"/>
  <c r="J108" i="7"/>
  <c r="I108" i="7"/>
  <c r="J163" i="7"/>
  <c r="I163" i="7"/>
  <c r="J198" i="7"/>
  <c r="I198" i="7"/>
  <c r="J247" i="7"/>
  <c r="I247" i="7"/>
  <c r="J28" i="7"/>
  <c r="I28" i="7"/>
  <c r="J64" i="7"/>
  <c r="I64" i="7"/>
  <c r="J77" i="7"/>
  <c r="I77" i="7"/>
  <c r="J40" i="7"/>
  <c r="I40" i="7"/>
  <c r="J6" i="7"/>
  <c r="I6" i="7"/>
  <c r="J224" i="7"/>
  <c r="I224" i="7"/>
  <c r="J135" i="7"/>
  <c r="I135" i="7"/>
  <c r="J216" i="7"/>
  <c r="I216" i="7"/>
  <c r="J214" i="7"/>
  <c r="I214" i="7"/>
  <c r="J248" i="7"/>
  <c r="I248" i="7"/>
  <c r="J71" i="7"/>
  <c r="I71" i="7"/>
  <c r="J251" i="7"/>
  <c r="I251" i="7"/>
  <c r="J47" i="7"/>
  <c r="I47" i="7"/>
  <c r="J132" i="7"/>
  <c r="I132" i="7"/>
  <c r="J271" i="7"/>
  <c r="I271" i="7"/>
  <c r="J11" i="7"/>
  <c r="I11" i="7"/>
  <c r="J222" i="7"/>
  <c r="I222" i="7"/>
  <c r="J43" i="7"/>
  <c r="I43" i="7"/>
  <c r="J193" i="7"/>
  <c r="I193" i="7"/>
  <c r="J164" i="7"/>
  <c r="I164" i="7"/>
  <c r="J22" i="7"/>
  <c r="I22" i="7"/>
  <c r="J223" i="7"/>
  <c r="I223" i="7"/>
  <c r="J161" i="7"/>
  <c r="I161" i="7"/>
  <c r="J262" i="7"/>
  <c r="I262" i="7"/>
  <c r="J272" i="7"/>
  <c r="I272" i="7"/>
  <c r="J221" i="7"/>
  <c r="I221" i="7"/>
  <c r="J270" i="7"/>
  <c r="I270" i="7"/>
  <c r="J19" i="7"/>
  <c r="I19" i="7"/>
  <c r="J285" i="7"/>
  <c r="I285" i="7"/>
  <c r="J86" i="7"/>
  <c r="I86" i="7"/>
  <c r="J63" i="7"/>
  <c r="I63" i="7"/>
  <c r="J111" i="7"/>
  <c r="I111" i="7"/>
  <c r="J58" i="7"/>
  <c r="I58" i="7"/>
  <c r="J308" i="7"/>
  <c r="I308" i="7"/>
  <c r="J245" i="7"/>
  <c r="I245" i="7"/>
  <c r="J144" i="7"/>
  <c r="I144" i="7"/>
  <c r="J15" i="7"/>
  <c r="I15" i="7"/>
  <c r="J201" i="7"/>
  <c r="I201" i="7"/>
  <c r="J9" i="7"/>
  <c r="I9" i="7"/>
  <c r="J205" i="7"/>
  <c r="I205" i="7"/>
  <c r="J91" i="7"/>
  <c r="I91" i="7"/>
  <c r="J17" i="7"/>
  <c r="I17" i="7"/>
  <c r="J267" i="7"/>
  <c r="I267" i="7"/>
  <c r="J101" i="7"/>
  <c r="I101" i="7"/>
  <c r="J29" i="7"/>
  <c r="I29" i="7"/>
  <c r="J87" i="7"/>
  <c r="I87" i="7"/>
  <c r="J4" i="7"/>
  <c r="I4" i="7"/>
  <c r="J5" i="7"/>
  <c r="I5" i="7"/>
  <c r="J109" i="7"/>
  <c r="I109" i="7"/>
  <c r="J84" i="7"/>
  <c r="I84" i="7"/>
  <c r="J299" i="7"/>
  <c r="I299" i="7"/>
  <c r="J242" i="7"/>
  <c r="I242" i="7"/>
  <c r="J170" i="7"/>
  <c r="I170" i="7"/>
  <c r="J8" i="7"/>
  <c r="I8" i="7"/>
  <c r="J175" i="7"/>
  <c r="I175" i="7"/>
  <c r="J283" i="7"/>
  <c r="I283" i="7"/>
  <c r="J96" i="7"/>
  <c r="I96" i="7"/>
  <c r="J104" i="7"/>
  <c r="I104" i="7"/>
  <c r="J7" i="7"/>
  <c r="I7" i="7"/>
  <c r="J56" i="7"/>
  <c r="I56" i="7"/>
  <c r="J105" i="7"/>
  <c r="I105" i="7"/>
  <c r="J31" i="7"/>
  <c r="I31" i="7"/>
  <c r="J37" i="7"/>
  <c r="I37" i="7"/>
  <c r="J304" i="7"/>
  <c r="I304" i="7"/>
  <c r="J107" i="7"/>
  <c r="I107" i="7"/>
  <c r="J179" i="7"/>
  <c r="I179" i="7"/>
  <c r="J259" i="7"/>
  <c r="I259" i="7"/>
  <c r="J133" i="7"/>
  <c r="I133" i="7"/>
  <c r="J263" i="7"/>
  <c r="I263" i="7"/>
  <c r="J273" i="7"/>
  <c r="I273" i="7"/>
  <c r="J100" i="7"/>
  <c r="I100" i="7"/>
  <c r="J103" i="7"/>
  <c r="I103" i="7"/>
  <c r="J85" i="7"/>
  <c r="I85" i="7"/>
  <c r="J213" i="7"/>
  <c r="I213" i="7"/>
  <c r="J95" i="7"/>
  <c r="I95" i="7"/>
  <c r="J116" i="7"/>
  <c r="I116" i="7"/>
  <c r="J122" i="7"/>
  <c r="I122" i="7"/>
  <c r="J149" i="7"/>
  <c r="I149" i="7"/>
  <c r="J232" i="7"/>
  <c r="I232" i="7"/>
  <c r="J18" i="7"/>
  <c r="I18" i="7"/>
  <c r="J253" i="7"/>
  <c r="I253" i="7"/>
  <c r="J113" i="7"/>
  <c r="I113" i="7"/>
  <c r="J36" i="7"/>
  <c r="I36" i="7"/>
  <c r="J264" i="7"/>
  <c r="I264" i="7"/>
  <c r="J66" i="7"/>
  <c r="I66" i="7"/>
  <c r="J68" i="7"/>
  <c r="I68" i="7"/>
  <c r="J124" i="7"/>
  <c r="I124" i="7"/>
  <c r="J196" i="7"/>
  <c r="I196" i="7"/>
  <c r="J69" i="7"/>
  <c r="I69" i="7"/>
  <c r="J162" i="7"/>
  <c r="I162" i="7"/>
  <c r="J176" i="7"/>
  <c r="I176" i="7"/>
  <c r="J45" i="7"/>
  <c r="I45" i="7"/>
  <c r="J145" i="7"/>
  <c r="I145" i="7"/>
  <c r="J291" i="7"/>
  <c r="I291" i="7"/>
  <c r="J79" i="7"/>
  <c r="I79" i="7"/>
  <c r="J300" i="7"/>
  <c r="I300" i="7"/>
  <c r="J117" i="7"/>
  <c r="I117" i="7"/>
  <c r="J167" i="7"/>
  <c r="I167" i="7"/>
  <c r="J297" i="7"/>
  <c r="I297" i="7"/>
  <c r="J177" i="7"/>
  <c r="I177" i="7"/>
  <c r="J152" i="7"/>
  <c r="I152" i="7"/>
  <c r="J184" i="7"/>
  <c r="I184" i="7"/>
  <c r="J136" i="7"/>
  <c r="I136" i="7"/>
  <c r="J181" i="7"/>
  <c r="I181" i="7"/>
  <c r="J78" i="7"/>
  <c r="I78" i="7"/>
  <c r="J74" i="7"/>
  <c r="I74" i="7"/>
  <c r="J159" i="7"/>
  <c r="I159" i="7"/>
  <c r="J156" i="7"/>
  <c r="I156" i="7"/>
  <c r="J182" i="7"/>
  <c r="I182" i="7"/>
  <c r="J65" i="7"/>
  <c r="I65" i="7"/>
  <c r="J160" i="7"/>
  <c r="I160" i="7"/>
  <c r="J153" i="7"/>
  <c r="I153" i="7"/>
  <c r="J42" i="7"/>
  <c r="I42" i="7"/>
  <c r="J225" i="7"/>
  <c r="I225" i="7"/>
  <c r="J284" i="7"/>
  <c r="I284" i="7"/>
  <c r="J274" i="7"/>
  <c r="I274" i="7"/>
  <c r="J118" i="7"/>
  <c r="I118" i="7"/>
  <c r="J168" i="7"/>
  <c r="I168" i="7"/>
  <c r="J289" i="7"/>
  <c r="I289" i="7"/>
  <c r="J119" i="7"/>
  <c r="I119" i="7"/>
  <c r="J217" i="7"/>
  <c r="I217" i="7"/>
  <c r="J252" i="7"/>
  <c r="I252" i="7"/>
  <c r="J233" i="7"/>
  <c r="I233" i="7"/>
  <c r="J67" i="7"/>
  <c r="I67" i="7"/>
  <c r="J44" i="7"/>
  <c r="I44" i="7"/>
  <c r="J166" i="7"/>
  <c r="I166" i="7"/>
  <c r="J70" i="7"/>
  <c r="I70" i="7"/>
  <c r="J134" i="7"/>
  <c r="I134" i="7"/>
  <c r="J33" i="7"/>
  <c r="I33" i="7"/>
  <c r="J303" i="7"/>
  <c r="I303" i="7"/>
  <c r="J13" i="7"/>
  <c r="I13" i="7"/>
  <c r="J38" i="7"/>
  <c r="I38" i="7"/>
  <c r="J211" i="7"/>
  <c r="I211" i="7"/>
  <c r="J30" i="7"/>
  <c r="I30" i="7"/>
  <c r="J188" i="7"/>
  <c r="I188" i="7"/>
  <c r="J150" i="7"/>
  <c r="I150" i="7"/>
  <c r="J239" i="7"/>
  <c r="I239" i="7"/>
  <c r="J158" i="7"/>
  <c r="I158" i="7"/>
  <c r="J282" i="7"/>
  <c r="I282" i="7"/>
  <c r="J60" i="7"/>
  <c r="I60" i="7"/>
  <c r="J180" i="7"/>
  <c r="I180" i="7"/>
  <c r="J137" i="7"/>
  <c r="I137" i="7"/>
  <c r="J237" i="7"/>
  <c r="I237" i="7"/>
  <c r="J290" i="7"/>
  <c r="I290" i="7"/>
  <c r="J23" i="7"/>
  <c r="I23" i="7"/>
  <c r="J280" i="7"/>
  <c r="I280" i="7"/>
  <c r="J110" i="7"/>
  <c r="I110" i="7"/>
  <c r="J3" i="7"/>
  <c r="I3" i="7"/>
  <c r="J131" i="7"/>
  <c r="I131" i="7"/>
  <c r="J155" i="7"/>
  <c r="I155" i="7"/>
  <c r="J102" i="7"/>
  <c r="I102" i="7"/>
  <c r="J287" i="7"/>
  <c r="I287" i="7"/>
  <c r="J256" i="7"/>
  <c r="I256" i="7"/>
  <c r="J298" i="7"/>
  <c r="I298" i="7"/>
  <c r="J191" i="7"/>
  <c r="I191" i="7"/>
  <c r="J2" i="7"/>
  <c r="I2" i="7"/>
  <c r="J250" i="7"/>
  <c r="I250" i="7"/>
  <c r="J55" i="7"/>
  <c r="I55" i="7"/>
  <c r="J210" i="7"/>
  <c r="I210" i="7"/>
  <c r="J189" i="7"/>
  <c r="I189" i="7"/>
  <c r="J265" i="7"/>
  <c r="I265" i="7"/>
  <c r="J249" i="7"/>
  <c r="I249" i="7"/>
  <c r="J231" i="7"/>
  <c r="I231" i="7"/>
  <c r="J26" i="7"/>
  <c r="I26" i="7"/>
  <c r="J218" i="7"/>
  <c r="I218" i="7"/>
  <c r="J173" i="7"/>
  <c r="I173" i="7"/>
  <c r="J186" i="7"/>
  <c r="I186" i="7"/>
  <c r="J51" i="7"/>
  <c r="I51" i="7"/>
  <c r="J241" i="7"/>
  <c r="I241" i="7"/>
  <c r="J220" i="7"/>
  <c r="I220" i="7"/>
  <c r="J99" i="7"/>
  <c r="I99" i="7"/>
  <c r="J309" i="7"/>
  <c r="I309" i="7"/>
  <c r="J301" i="7"/>
  <c r="I301" i="7"/>
  <c r="J27" i="7"/>
  <c r="I27" i="7"/>
  <c r="J204" i="7"/>
  <c r="I204" i="7"/>
  <c r="J146" i="7"/>
  <c r="I146" i="7"/>
  <c r="J200" i="7"/>
  <c r="I200" i="7"/>
  <c r="J10" i="7"/>
  <c r="I10" i="7"/>
  <c r="J72" i="7"/>
  <c r="I72" i="7"/>
  <c r="J261" i="7"/>
  <c r="I261" i="7"/>
  <c r="J21" i="7"/>
  <c r="I21" i="7"/>
  <c r="J82" i="7"/>
  <c r="I82" i="7"/>
  <c r="J234" i="7"/>
  <c r="I234" i="7"/>
  <c r="J39" i="7"/>
  <c r="I39" i="7"/>
  <c r="J121" i="7"/>
  <c r="I121" i="7"/>
  <c r="J268" i="7"/>
  <c r="I268" i="7"/>
  <c r="J127" i="7"/>
  <c r="I127" i="7"/>
  <c r="J143" i="7"/>
  <c r="I143" i="7"/>
  <c r="J112" i="7"/>
  <c r="I112" i="7"/>
  <c r="J230" i="7"/>
  <c r="I230" i="7"/>
  <c r="J53" i="7"/>
  <c r="I53" i="7"/>
  <c r="J240" i="7"/>
  <c r="I240" i="7"/>
  <c r="J269" i="7"/>
  <c r="I269" i="7"/>
  <c r="J125" i="7"/>
  <c r="I125" i="7"/>
  <c r="J185" i="7"/>
  <c r="I185" i="7"/>
  <c r="J243" i="7"/>
  <c r="I243" i="7"/>
  <c r="J76" i="7"/>
  <c r="I76" i="7"/>
  <c r="J235" i="7"/>
  <c r="I235" i="7"/>
  <c r="J57" i="7"/>
  <c r="I57" i="7"/>
  <c r="J266" i="7"/>
  <c r="I266" i="7"/>
  <c r="J258" i="7"/>
  <c r="I258" i="7"/>
  <c r="J278" i="7"/>
  <c r="I278" i="7"/>
  <c r="J244" i="7"/>
  <c r="I244" i="7"/>
  <c r="J183" i="7"/>
  <c r="I183" i="7"/>
  <c r="J293" i="7"/>
  <c r="I293" i="7"/>
  <c r="J207" i="7"/>
  <c r="I207" i="7"/>
  <c r="J97" i="7"/>
  <c r="I97" i="7"/>
  <c r="J24" i="7"/>
  <c r="I24" i="7"/>
  <c r="J172" i="7"/>
  <c r="I172" i="7"/>
  <c r="J306" i="7"/>
  <c r="I306" i="7"/>
  <c r="J215" i="7"/>
  <c r="I215" i="7"/>
  <c r="J286" i="7"/>
  <c r="I286" i="7"/>
  <c r="J260" i="7"/>
  <c r="I260" i="7"/>
  <c r="J190" i="7"/>
  <c r="I190" i="7"/>
  <c r="J202" i="7"/>
  <c r="I202" i="7"/>
  <c r="J154" i="7"/>
  <c r="I154" i="7"/>
  <c r="J195" i="7"/>
  <c r="I195" i="7"/>
  <c r="J203" i="7"/>
  <c r="I203" i="7"/>
  <c r="J197" i="7"/>
  <c r="I197" i="7"/>
  <c r="J275" i="7"/>
  <c r="I275" i="7"/>
  <c r="J46" i="7"/>
  <c r="I46" i="7"/>
  <c r="J187" i="7"/>
  <c r="I187" i="7"/>
  <c r="J34" i="7"/>
  <c r="I34" i="7"/>
  <c r="J192" i="7"/>
  <c r="I192" i="7"/>
  <c r="J209" i="7"/>
  <c r="I209" i="7"/>
  <c r="J54" i="7"/>
  <c r="I54" i="7"/>
  <c r="J89" i="7"/>
  <c r="I89" i="7"/>
  <c r="J277" i="7"/>
  <c r="I277" i="7"/>
  <c r="J147" i="7"/>
  <c r="I147" i="7"/>
  <c r="J294" i="7"/>
  <c r="I294" i="7"/>
  <c r="J279" i="7"/>
  <c r="I279" i="7"/>
  <c r="J62" i="7"/>
  <c r="I62" i="7"/>
  <c r="J238" i="7"/>
  <c r="I238" i="7"/>
  <c r="J83" i="7"/>
  <c r="I83" i="7"/>
  <c r="J151" i="7"/>
  <c r="I151" i="7"/>
  <c r="J14" i="7"/>
  <c r="I14" i="7"/>
  <c r="J98" i="7"/>
  <c r="I98" i="7"/>
  <c r="J212" i="7"/>
  <c r="I212" i="7"/>
  <c r="J281" i="7"/>
  <c r="I281" i="7"/>
  <c r="J59" i="7"/>
  <c r="I59" i="7"/>
  <c r="J25" i="7"/>
  <c r="I25" i="7"/>
  <c r="J49" i="7"/>
  <c r="I49" i="7"/>
  <c r="J92" i="7"/>
  <c r="I92" i="7"/>
  <c r="J199" i="7"/>
  <c r="I199" i="7"/>
  <c r="J165" i="7"/>
  <c r="I165" i="7"/>
  <c r="J41" i="7"/>
  <c r="I41" i="7"/>
  <c r="J94" i="7"/>
  <c r="I94" i="7"/>
  <c r="J50" i="7"/>
  <c r="I50" i="7"/>
  <c r="J12" i="7"/>
  <c r="I12" i="7"/>
  <c r="J255" i="7"/>
  <c r="I255" i="7"/>
  <c r="J88" i="7"/>
  <c r="I88" i="7"/>
  <c r="J305" i="7"/>
  <c r="I305" i="7"/>
  <c r="J157" i="7"/>
  <c r="I157" i="7"/>
  <c r="J130" i="7"/>
  <c r="I130" i="7"/>
  <c r="J106" i="7"/>
  <c r="I106" i="7"/>
  <c r="J226" i="7"/>
  <c r="I226" i="7"/>
  <c r="J73" i="7"/>
  <c r="I73" i="7"/>
  <c r="J219" i="7"/>
  <c r="I219" i="7"/>
  <c r="J123" i="7"/>
  <c r="I123" i="7"/>
  <c r="J229" i="7"/>
  <c r="I229" i="7"/>
  <c r="J115" i="7"/>
  <c r="I115" i="7"/>
  <c r="J194" i="7"/>
  <c r="I194" i="7"/>
  <c r="J208" i="7"/>
  <c r="I208" i="7"/>
  <c r="J80" i="7"/>
  <c r="I80" i="7"/>
  <c r="J90" i="7"/>
  <c r="I90" i="7"/>
  <c r="J114" i="7"/>
  <c r="I114" i="7"/>
  <c r="J254" i="7"/>
  <c r="I254" i="7"/>
  <c r="J52" i="7"/>
  <c r="I52" i="7"/>
  <c r="J307" i="7"/>
  <c r="I307" i="7"/>
  <c r="J228" i="7"/>
  <c r="I228" i="7"/>
  <c r="J129" i="7"/>
  <c r="I129" i="7"/>
  <c r="J126" i="7"/>
  <c r="I126" i="7"/>
  <c r="J81" i="7"/>
  <c r="I81" i="7"/>
  <c r="J48" i="7"/>
  <c r="I48" i="7"/>
  <c r="J171" i="7"/>
  <c r="I171" i="7"/>
  <c r="J141" i="7"/>
  <c r="I141" i="7"/>
  <c r="J139" i="7"/>
  <c r="I139" i="7"/>
  <c r="J142" i="7"/>
  <c r="I142" i="7"/>
  <c r="J138" i="7"/>
  <c r="I138" i="7"/>
  <c r="J140" i="7"/>
  <c r="I140" i="7"/>
  <c r="J363" i="3" l="1"/>
  <c r="L288" i="7" s="1"/>
  <c r="J10" i="2"/>
  <c r="J312" i="2"/>
  <c r="J11" i="2"/>
  <c r="J12" i="2"/>
  <c r="J13" i="2"/>
  <c r="J14" i="2"/>
  <c r="J15" i="2"/>
  <c r="J16" i="2"/>
  <c r="J313" i="2"/>
  <c r="J314" i="2"/>
  <c r="J17" i="2"/>
  <c r="J18" i="2"/>
  <c r="J357" i="2"/>
  <c r="J19" i="2"/>
  <c r="J20" i="2"/>
  <c r="J21" i="2"/>
  <c r="J22" i="2"/>
  <c r="J358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2" i="2"/>
  <c r="J42" i="2"/>
  <c r="J43" i="2"/>
  <c r="J44" i="2"/>
  <c r="J359" i="2"/>
  <c r="J45" i="2"/>
  <c r="J46" i="2"/>
  <c r="J47" i="2"/>
  <c r="J48" i="2"/>
  <c r="J3" i="2"/>
  <c r="J49" i="2"/>
  <c r="J50" i="2"/>
  <c r="J51" i="2"/>
  <c r="J52" i="2"/>
  <c r="J315" i="2"/>
  <c r="J53" i="2"/>
  <c r="J54" i="2"/>
  <c r="J316" i="2"/>
  <c r="J55" i="2"/>
  <c r="J56" i="2"/>
  <c r="J57" i="2"/>
  <c r="J58" i="2"/>
  <c r="J59" i="2"/>
  <c r="J60" i="2"/>
  <c r="J61" i="2"/>
  <c r="J62" i="2"/>
  <c r="J317" i="2"/>
  <c r="J63" i="2"/>
  <c r="J64" i="2"/>
  <c r="J318" i="2"/>
  <c r="J319" i="2"/>
  <c r="J65" i="2"/>
  <c r="J66" i="2"/>
  <c r="J67" i="2"/>
  <c r="J68" i="2"/>
  <c r="J320" i="2"/>
  <c r="J69" i="2"/>
  <c r="J70" i="2"/>
  <c r="J71" i="2"/>
  <c r="J360" i="2"/>
  <c r="J72" i="2"/>
  <c r="J321" i="2"/>
  <c r="J322" i="2"/>
  <c r="J73" i="2"/>
  <c r="J74" i="2"/>
  <c r="J361" i="2"/>
  <c r="J323" i="2"/>
  <c r="J75" i="2"/>
  <c r="J76" i="2"/>
  <c r="J77" i="2"/>
  <c r="J78" i="2"/>
  <c r="J79" i="2"/>
  <c r="J80" i="2"/>
  <c r="J81" i="2"/>
  <c r="J82" i="2"/>
  <c r="J83" i="2"/>
  <c r="J84" i="2"/>
  <c r="J85" i="2"/>
  <c r="J86" i="2"/>
  <c r="J324" i="2"/>
  <c r="J87" i="2"/>
  <c r="J88" i="2"/>
  <c r="J89" i="2"/>
  <c r="J90" i="2"/>
  <c r="J378" i="2"/>
  <c r="J91" i="2"/>
  <c r="J92" i="2"/>
  <c r="J362" i="2"/>
  <c r="J93" i="2"/>
  <c r="J363" i="2"/>
  <c r="J94" i="2"/>
  <c r="J95" i="2"/>
  <c r="J364" i="2"/>
  <c r="J96" i="2"/>
  <c r="J379" i="2"/>
  <c r="J365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325" i="2"/>
  <c r="J122" i="2"/>
  <c r="J123" i="2"/>
  <c r="J124" i="2"/>
  <c r="J125" i="2"/>
  <c r="J326" i="2"/>
  <c r="J126" i="2"/>
  <c r="J127" i="2"/>
  <c r="J128" i="2"/>
  <c r="J129" i="2"/>
  <c r="J130" i="2"/>
  <c r="J131" i="2"/>
  <c r="J132" i="2"/>
  <c r="J133" i="2"/>
  <c r="J134" i="2"/>
  <c r="J135" i="2"/>
  <c r="J136" i="2"/>
  <c r="J327" i="2"/>
  <c r="J137" i="2"/>
  <c r="J328" i="2"/>
  <c r="J138" i="2"/>
  <c r="J139" i="2"/>
  <c r="J140" i="2"/>
  <c r="J141" i="2"/>
  <c r="J142" i="2"/>
  <c r="J366" i="2"/>
  <c r="J143" i="2"/>
  <c r="J380" i="2"/>
  <c r="J329" i="2"/>
  <c r="J330" i="2"/>
  <c r="J4" i="2"/>
  <c r="J144" i="2"/>
  <c r="J145" i="2"/>
  <c r="J146" i="2"/>
  <c r="J5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6" i="2"/>
  <c r="J161" i="2"/>
  <c r="J162" i="2"/>
  <c r="J163" i="2"/>
  <c r="J164" i="2"/>
  <c r="J165" i="2"/>
  <c r="J166" i="2"/>
  <c r="J167" i="2"/>
  <c r="J367" i="2"/>
  <c r="J331" i="2"/>
  <c r="J168" i="2"/>
  <c r="J169" i="2"/>
  <c r="J170" i="2"/>
  <c r="J171" i="2"/>
  <c r="J172" i="2"/>
  <c r="J381" i="2"/>
  <c r="J173" i="2"/>
  <c r="J368" i="2"/>
  <c r="J174" i="2"/>
  <c r="J175" i="2"/>
  <c r="J332" i="2"/>
  <c r="J176" i="2"/>
  <c r="J333" i="2"/>
  <c r="J177" i="2"/>
  <c r="J178" i="2"/>
  <c r="J179" i="2"/>
  <c r="J369" i="2"/>
  <c r="J180" i="2"/>
  <c r="J181" i="2"/>
  <c r="J182" i="2"/>
  <c r="J183" i="2"/>
  <c r="J184" i="2"/>
  <c r="J185" i="2"/>
  <c r="J186" i="2"/>
  <c r="J187" i="2"/>
  <c r="J334" i="2"/>
  <c r="J188" i="2"/>
  <c r="J189" i="2"/>
  <c r="J370" i="2"/>
  <c r="J7" i="2"/>
  <c r="J190" i="2"/>
  <c r="J191" i="2"/>
  <c r="J335" i="2"/>
  <c r="J336" i="2"/>
  <c r="J192" i="2"/>
  <c r="J193" i="2"/>
  <c r="J194" i="2"/>
  <c r="J195" i="2"/>
  <c r="J196" i="2"/>
  <c r="J197" i="2"/>
  <c r="J198" i="2"/>
  <c r="J199" i="2"/>
  <c r="J337" i="2"/>
  <c r="J371" i="2"/>
  <c r="J338" i="2"/>
  <c r="J372" i="2"/>
  <c r="J200" i="2"/>
  <c r="J8" i="2"/>
  <c r="J201" i="2"/>
  <c r="J202" i="2"/>
  <c r="J203" i="2"/>
  <c r="J204" i="2"/>
  <c r="J339" i="2"/>
  <c r="J340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373" i="2"/>
  <c r="J217" i="2"/>
  <c r="J218" i="2"/>
  <c r="J219" i="2"/>
  <c r="J220" i="2"/>
  <c r="J221" i="2"/>
  <c r="J222" i="2"/>
  <c r="J341" i="2"/>
  <c r="J342" i="2"/>
  <c r="J223" i="2"/>
  <c r="J224" i="2"/>
  <c r="J225" i="2"/>
  <c r="J226" i="2"/>
  <c r="J343" i="2"/>
  <c r="J227" i="2"/>
  <c r="J228" i="2"/>
  <c r="J344" i="2"/>
  <c r="J229" i="2"/>
  <c r="J230" i="2"/>
  <c r="J231" i="2"/>
  <c r="J232" i="2"/>
  <c r="J233" i="2"/>
  <c r="J234" i="2"/>
  <c r="J235" i="2"/>
  <c r="J236" i="2"/>
  <c r="J237" i="2"/>
  <c r="J345" i="2"/>
  <c r="J238" i="2"/>
  <c r="J239" i="2"/>
  <c r="J240" i="2"/>
  <c r="J241" i="2"/>
  <c r="J242" i="2"/>
  <c r="J243" i="2"/>
  <c r="J346" i="2"/>
  <c r="J244" i="2"/>
  <c r="J245" i="2"/>
  <c r="J246" i="2"/>
  <c r="J247" i="2"/>
  <c r="J374" i="2"/>
  <c r="J248" i="2"/>
  <c r="J249" i="2"/>
  <c r="J250" i="2"/>
  <c r="J251" i="2"/>
  <c r="J375" i="2"/>
  <c r="J252" i="2"/>
  <c r="J253" i="2"/>
  <c r="J347" i="2"/>
  <c r="J254" i="2"/>
  <c r="J255" i="2"/>
  <c r="J256" i="2"/>
  <c r="J257" i="2"/>
  <c r="J258" i="2"/>
  <c r="J259" i="2"/>
  <c r="J260" i="2"/>
  <c r="J348" i="2"/>
  <c r="J376" i="2"/>
  <c r="J261" i="2"/>
  <c r="J262" i="2"/>
  <c r="J263" i="2"/>
  <c r="J264" i="2"/>
  <c r="J265" i="2"/>
  <c r="J349" i="2"/>
  <c r="J266" i="2"/>
  <c r="J267" i="2"/>
  <c r="J268" i="2"/>
  <c r="J269" i="2"/>
  <c r="J350" i="2"/>
  <c r="J270" i="2"/>
  <c r="J271" i="2"/>
  <c r="J272" i="2"/>
  <c r="J273" i="2"/>
  <c r="J351" i="2"/>
  <c r="J377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352" i="2"/>
  <c r="J287" i="2"/>
  <c r="J288" i="2"/>
  <c r="J289" i="2"/>
  <c r="J290" i="2"/>
  <c r="J291" i="2"/>
  <c r="J353" i="2"/>
  <c r="J292" i="2"/>
  <c r="J293" i="2"/>
  <c r="L293" i="2"/>
  <c r="J354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82" i="2"/>
  <c r="J307" i="2"/>
  <c r="J308" i="2"/>
  <c r="J355" i="2"/>
  <c r="J356" i="2"/>
  <c r="J309" i="2"/>
  <c r="J310" i="2"/>
  <c r="J311" i="2"/>
  <c r="J9" i="2"/>
  <c r="I17" i="6"/>
  <c r="I87" i="6"/>
  <c r="I88" i="6"/>
  <c r="I89" i="6"/>
  <c r="I90" i="6"/>
  <c r="I91" i="6"/>
  <c r="I92" i="6"/>
  <c r="I93" i="6"/>
  <c r="I94" i="6"/>
  <c r="I95" i="6"/>
  <c r="I96" i="6"/>
  <c r="I97" i="6"/>
  <c r="I81" i="6"/>
  <c r="I99" i="6"/>
  <c r="I100" i="6"/>
  <c r="I101" i="6"/>
  <c r="I85" i="6"/>
  <c r="I34" i="6"/>
  <c r="I51" i="6"/>
  <c r="I68" i="6"/>
  <c r="I2" i="6"/>
  <c r="I18" i="6"/>
  <c r="I35" i="6"/>
  <c r="I52" i="6"/>
  <c r="I69" i="6"/>
  <c r="I3" i="6"/>
  <c r="I19" i="6"/>
  <c r="I36" i="6"/>
  <c r="I53" i="6"/>
  <c r="I70" i="6"/>
  <c r="I4" i="6"/>
  <c r="I20" i="6"/>
  <c r="I37" i="6"/>
  <c r="I54" i="6"/>
  <c r="I71" i="6"/>
  <c r="I5" i="6"/>
  <c r="I21" i="6"/>
  <c r="I38" i="6"/>
  <c r="I55" i="6"/>
  <c r="I72" i="6"/>
  <c r="I6" i="6"/>
  <c r="I22" i="6"/>
  <c r="I39" i="6"/>
  <c r="I56" i="6"/>
  <c r="I73" i="6"/>
  <c r="I7" i="6"/>
  <c r="I23" i="6"/>
  <c r="I40" i="6"/>
  <c r="I57" i="6"/>
  <c r="I74" i="6"/>
  <c r="I8" i="6"/>
  <c r="I24" i="6"/>
  <c r="I41" i="6"/>
  <c r="I58" i="6"/>
  <c r="I75" i="6"/>
  <c r="I9" i="6"/>
  <c r="I25" i="6"/>
  <c r="I42" i="6"/>
  <c r="I59" i="6"/>
  <c r="I76" i="6"/>
  <c r="I10" i="6"/>
  <c r="I26" i="6"/>
  <c r="I43" i="6"/>
  <c r="I60" i="6"/>
  <c r="I77" i="6"/>
  <c r="I11" i="6"/>
  <c r="I27" i="6"/>
  <c r="I44" i="6"/>
  <c r="I61" i="6"/>
  <c r="I78" i="6"/>
  <c r="I12" i="6"/>
  <c r="I28" i="6"/>
  <c r="I45" i="6"/>
  <c r="I62" i="6"/>
  <c r="I79" i="6"/>
  <c r="I13" i="6"/>
  <c r="I29" i="6"/>
  <c r="I46" i="6"/>
  <c r="I63" i="6"/>
  <c r="I80" i="6"/>
  <c r="I14" i="6"/>
  <c r="I30" i="6"/>
  <c r="I47" i="6"/>
  <c r="I64" i="6"/>
  <c r="I98" i="6"/>
  <c r="I31" i="6"/>
  <c r="I48" i="6"/>
  <c r="I65" i="6"/>
  <c r="I82" i="6"/>
  <c r="I15" i="6"/>
  <c r="I32" i="6"/>
  <c r="I49" i="6"/>
  <c r="I66" i="6"/>
  <c r="I83" i="6"/>
  <c r="I16" i="6"/>
  <c r="I33" i="6"/>
  <c r="I50" i="6"/>
  <c r="I67" i="6"/>
  <c r="I84" i="6"/>
  <c r="I86" i="6"/>
  <c r="I102" i="6" l="1"/>
  <c r="I103" i="6" s="1"/>
  <c r="K32" i="3"/>
  <c r="J32" i="3"/>
  <c r="K33" i="3"/>
  <c r="J33" i="3"/>
  <c r="N26" i="7" l="1"/>
  <c r="L26" i="7"/>
  <c r="L120" i="2"/>
  <c r="N27" i="7"/>
  <c r="L27" i="7"/>
  <c r="L110" i="2"/>
  <c r="K27" i="7"/>
  <c r="K110" i="2"/>
  <c r="K26" i="7"/>
  <c r="K120" i="2"/>
  <c r="M26" i="7"/>
  <c r="M120" i="2"/>
  <c r="M27" i="7"/>
  <c r="M110" i="2"/>
  <c r="I10" i="2"/>
  <c r="I312" i="2"/>
  <c r="I11" i="2"/>
  <c r="I12" i="2"/>
  <c r="I13" i="2"/>
  <c r="I14" i="2"/>
  <c r="I15" i="2"/>
  <c r="I16" i="2"/>
  <c r="I313" i="2"/>
  <c r="I314" i="2"/>
  <c r="I17" i="2"/>
  <c r="I18" i="2"/>
  <c r="I357" i="2"/>
  <c r="I19" i="2"/>
  <c r="I20" i="2"/>
  <c r="I21" i="2"/>
  <c r="I22" i="2"/>
  <c r="I358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2" i="2"/>
  <c r="I42" i="2"/>
  <c r="I43" i="2"/>
  <c r="I44" i="2"/>
  <c r="I359" i="2"/>
  <c r="I45" i="2"/>
  <c r="I46" i="2"/>
  <c r="I47" i="2"/>
  <c r="I48" i="2"/>
  <c r="I3" i="2"/>
  <c r="I49" i="2"/>
  <c r="I50" i="2"/>
  <c r="I51" i="2"/>
  <c r="I52" i="2"/>
  <c r="I315" i="2"/>
  <c r="I53" i="2"/>
  <c r="I54" i="2"/>
  <c r="I316" i="2"/>
  <c r="I55" i="2"/>
  <c r="I56" i="2"/>
  <c r="I57" i="2"/>
  <c r="I58" i="2"/>
  <c r="I59" i="2"/>
  <c r="I60" i="2"/>
  <c r="I61" i="2"/>
  <c r="I62" i="2"/>
  <c r="I317" i="2"/>
  <c r="I63" i="2"/>
  <c r="I64" i="2"/>
  <c r="I318" i="2"/>
  <c r="I319" i="2"/>
  <c r="I65" i="2"/>
  <c r="I66" i="2"/>
  <c r="I67" i="2"/>
  <c r="I68" i="2"/>
  <c r="I320" i="2"/>
  <c r="I69" i="2"/>
  <c r="I70" i="2"/>
  <c r="I71" i="2"/>
  <c r="I360" i="2"/>
  <c r="I72" i="2"/>
  <c r="I321" i="2"/>
  <c r="I322" i="2"/>
  <c r="I73" i="2"/>
  <c r="I74" i="2"/>
  <c r="I361" i="2"/>
  <c r="I323" i="2"/>
  <c r="I75" i="2"/>
  <c r="I76" i="2"/>
  <c r="I77" i="2"/>
  <c r="I78" i="2"/>
  <c r="I79" i="2"/>
  <c r="I80" i="2"/>
  <c r="I81" i="2"/>
  <c r="I82" i="2"/>
  <c r="I83" i="2"/>
  <c r="I84" i="2"/>
  <c r="I85" i="2"/>
  <c r="I86" i="2"/>
  <c r="I324" i="2"/>
  <c r="I87" i="2"/>
  <c r="I88" i="2"/>
  <c r="I89" i="2"/>
  <c r="I90" i="2"/>
  <c r="I378" i="2"/>
  <c r="I91" i="2"/>
  <c r="I92" i="2"/>
  <c r="I362" i="2"/>
  <c r="I93" i="2"/>
  <c r="I363" i="2"/>
  <c r="I94" i="2"/>
  <c r="I95" i="2"/>
  <c r="I364" i="2"/>
  <c r="I96" i="2"/>
  <c r="I379" i="2"/>
  <c r="I365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325" i="2"/>
  <c r="I122" i="2"/>
  <c r="I123" i="2"/>
  <c r="I124" i="2"/>
  <c r="I125" i="2"/>
  <c r="I326" i="2"/>
  <c r="I126" i="2"/>
  <c r="I127" i="2"/>
  <c r="I128" i="2"/>
  <c r="I129" i="2"/>
  <c r="I130" i="2"/>
  <c r="I131" i="2"/>
  <c r="I132" i="2"/>
  <c r="I133" i="2"/>
  <c r="I134" i="2"/>
  <c r="I135" i="2"/>
  <c r="I136" i="2"/>
  <c r="I327" i="2"/>
  <c r="I137" i="2"/>
  <c r="I328" i="2"/>
  <c r="I138" i="2"/>
  <c r="I139" i="2"/>
  <c r="I140" i="2"/>
  <c r="I141" i="2"/>
  <c r="I142" i="2"/>
  <c r="I366" i="2"/>
  <c r="I143" i="2"/>
  <c r="I380" i="2"/>
  <c r="I329" i="2"/>
  <c r="I330" i="2"/>
  <c r="I4" i="2"/>
  <c r="I144" i="2"/>
  <c r="I145" i="2"/>
  <c r="I146" i="2"/>
  <c r="I5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6" i="2"/>
  <c r="I161" i="2"/>
  <c r="I162" i="2"/>
  <c r="I163" i="2"/>
  <c r="I164" i="2"/>
  <c r="I165" i="2"/>
  <c r="I166" i="2"/>
  <c r="I167" i="2"/>
  <c r="I367" i="2"/>
  <c r="I331" i="2"/>
  <c r="I168" i="2"/>
  <c r="I169" i="2"/>
  <c r="I170" i="2"/>
  <c r="I171" i="2"/>
  <c r="I172" i="2"/>
  <c r="I381" i="2"/>
  <c r="I173" i="2"/>
  <c r="I368" i="2"/>
  <c r="I174" i="2"/>
  <c r="I175" i="2"/>
  <c r="I332" i="2"/>
  <c r="I176" i="2"/>
  <c r="I333" i="2"/>
  <c r="I177" i="2"/>
  <c r="I178" i="2"/>
  <c r="I179" i="2"/>
  <c r="I369" i="2"/>
  <c r="I180" i="2"/>
  <c r="I181" i="2"/>
  <c r="I182" i="2"/>
  <c r="I183" i="2"/>
  <c r="I184" i="2"/>
  <c r="I185" i="2"/>
  <c r="I186" i="2"/>
  <c r="I187" i="2"/>
  <c r="I334" i="2"/>
  <c r="I188" i="2"/>
  <c r="I189" i="2"/>
  <c r="I370" i="2"/>
  <c r="I7" i="2"/>
  <c r="I190" i="2"/>
  <c r="I191" i="2"/>
  <c r="I335" i="2"/>
  <c r="I336" i="2"/>
  <c r="I192" i="2"/>
  <c r="I193" i="2"/>
  <c r="I194" i="2"/>
  <c r="I195" i="2"/>
  <c r="I196" i="2"/>
  <c r="I197" i="2"/>
  <c r="I198" i="2"/>
  <c r="I199" i="2"/>
  <c r="I337" i="2"/>
  <c r="I371" i="2"/>
  <c r="I338" i="2"/>
  <c r="I372" i="2"/>
  <c r="I200" i="2"/>
  <c r="I8" i="2"/>
  <c r="I201" i="2"/>
  <c r="I202" i="2"/>
  <c r="I203" i="2"/>
  <c r="I204" i="2"/>
  <c r="I339" i="2"/>
  <c r="I340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373" i="2"/>
  <c r="I217" i="2"/>
  <c r="I218" i="2"/>
  <c r="I219" i="2"/>
  <c r="I220" i="2"/>
  <c r="I221" i="2"/>
  <c r="I222" i="2"/>
  <c r="I341" i="2"/>
  <c r="I342" i="2"/>
  <c r="I223" i="2"/>
  <c r="I224" i="2"/>
  <c r="I225" i="2"/>
  <c r="I226" i="2"/>
  <c r="I343" i="2"/>
  <c r="I227" i="2"/>
  <c r="I228" i="2"/>
  <c r="I344" i="2"/>
  <c r="I229" i="2"/>
  <c r="I230" i="2"/>
  <c r="I231" i="2"/>
  <c r="I232" i="2"/>
  <c r="I233" i="2"/>
  <c r="I234" i="2"/>
  <c r="I235" i="2"/>
  <c r="I236" i="2"/>
  <c r="I237" i="2"/>
  <c r="I345" i="2"/>
  <c r="I238" i="2"/>
  <c r="I239" i="2"/>
  <c r="I240" i="2"/>
  <c r="I241" i="2"/>
  <c r="I242" i="2"/>
  <c r="I243" i="2"/>
  <c r="I346" i="2"/>
  <c r="I244" i="2"/>
  <c r="I245" i="2"/>
  <c r="I246" i="2"/>
  <c r="I247" i="2"/>
  <c r="I374" i="2"/>
  <c r="I248" i="2"/>
  <c r="I249" i="2"/>
  <c r="I250" i="2"/>
  <c r="I251" i="2"/>
  <c r="I375" i="2"/>
  <c r="I252" i="2"/>
  <c r="I253" i="2"/>
  <c r="I347" i="2"/>
  <c r="I254" i="2"/>
  <c r="I255" i="2"/>
  <c r="I256" i="2"/>
  <c r="I257" i="2"/>
  <c r="I258" i="2"/>
  <c r="I259" i="2"/>
  <c r="I260" i="2"/>
  <c r="I348" i="2"/>
  <c r="I376" i="2"/>
  <c r="I261" i="2"/>
  <c r="I262" i="2"/>
  <c r="I263" i="2"/>
  <c r="I264" i="2"/>
  <c r="I265" i="2"/>
  <c r="I349" i="2"/>
  <c r="I266" i="2"/>
  <c r="I267" i="2"/>
  <c r="I268" i="2"/>
  <c r="I269" i="2"/>
  <c r="I350" i="2"/>
  <c r="I270" i="2"/>
  <c r="I271" i="2"/>
  <c r="I272" i="2"/>
  <c r="I273" i="2"/>
  <c r="I351" i="2"/>
  <c r="I377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352" i="2"/>
  <c r="I287" i="2"/>
  <c r="I288" i="2"/>
  <c r="I289" i="2"/>
  <c r="I290" i="2"/>
  <c r="I291" i="2"/>
  <c r="I353" i="2"/>
  <c r="I292" i="2"/>
  <c r="I293" i="2"/>
  <c r="I354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82" i="2"/>
  <c r="I307" i="2"/>
  <c r="I308" i="2"/>
  <c r="I355" i="2"/>
  <c r="I356" i="2"/>
  <c r="I309" i="2"/>
  <c r="I310" i="2"/>
  <c r="I311" i="2"/>
  <c r="I9" i="2"/>
  <c r="J275" i="3"/>
  <c r="K275" i="3"/>
  <c r="J270" i="3"/>
  <c r="K270" i="3"/>
  <c r="J272" i="3"/>
  <c r="K272" i="3"/>
  <c r="J273" i="3"/>
  <c r="K273" i="3"/>
  <c r="J274" i="3"/>
  <c r="K274" i="3"/>
  <c r="J271" i="3"/>
  <c r="K271" i="3"/>
  <c r="J3" i="3"/>
  <c r="K3" i="3"/>
  <c r="J4" i="3"/>
  <c r="K4" i="3"/>
  <c r="J2" i="3"/>
  <c r="K2" i="3"/>
  <c r="J381" i="3"/>
  <c r="K381" i="3"/>
  <c r="J382" i="3"/>
  <c r="K382" i="3"/>
  <c r="J379" i="3"/>
  <c r="K379" i="3"/>
  <c r="J378" i="3"/>
  <c r="K378" i="3"/>
  <c r="J376" i="3"/>
  <c r="K376" i="3"/>
  <c r="J377" i="3"/>
  <c r="K377" i="3"/>
  <c r="J375" i="3"/>
  <c r="K375" i="3"/>
  <c r="J374" i="3"/>
  <c r="K374" i="3"/>
  <c r="J373" i="3"/>
  <c r="K373" i="3"/>
  <c r="J372" i="3"/>
  <c r="K372" i="3"/>
  <c r="J370" i="3"/>
  <c r="K370" i="3"/>
  <c r="J371" i="3"/>
  <c r="K371" i="3"/>
  <c r="J369" i="3"/>
  <c r="K369" i="3"/>
  <c r="J367" i="3"/>
  <c r="K367" i="3"/>
  <c r="J368" i="3"/>
  <c r="K368" i="3"/>
  <c r="J366" i="3"/>
  <c r="K366" i="3"/>
  <c r="J365" i="3"/>
  <c r="K365" i="3"/>
  <c r="M359" i="2" s="1"/>
  <c r="J364" i="3"/>
  <c r="K364" i="3"/>
  <c r="J359" i="3"/>
  <c r="K359" i="3"/>
  <c r="J361" i="3"/>
  <c r="K361" i="3"/>
  <c r="K363" i="3"/>
  <c r="N288" i="7" s="1"/>
  <c r="J358" i="3"/>
  <c r="K358" i="3"/>
  <c r="J360" i="3"/>
  <c r="K360" i="3"/>
  <c r="J362" i="3"/>
  <c r="K362" i="3"/>
  <c r="J357" i="3"/>
  <c r="K357" i="3"/>
  <c r="J355" i="3"/>
  <c r="K355" i="3"/>
  <c r="J356" i="3"/>
  <c r="K356" i="3"/>
  <c r="J352" i="3"/>
  <c r="K352" i="3"/>
  <c r="J353" i="3"/>
  <c r="K353" i="3"/>
  <c r="J354" i="3"/>
  <c r="K354" i="3"/>
  <c r="J351" i="3"/>
  <c r="K351" i="3"/>
  <c r="J350" i="3"/>
  <c r="K350" i="3"/>
  <c r="J346" i="3"/>
  <c r="L365" i="2" s="1"/>
  <c r="K346" i="3"/>
  <c r="M365" i="2" s="1"/>
  <c r="J344" i="3"/>
  <c r="K344" i="3"/>
  <c r="J345" i="3"/>
  <c r="K345" i="3"/>
  <c r="J348" i="3"/>
  <c r="K348" i="3"/>
  <c r="J347" i="3"/>
  <c r="K347" i="3"/>
  <c r="J349" i="3"/>
  <c r="K349" i="3"/>
  <c r="J342" i="3"/>
  <c r="K342" i="3"/>
  <c r="J338" i="3"/>
  <c r="K338" i="3"/>
  <c r="J341" i="3"/>
  <c r="K341" i="3"/>
  <c r="J339" i="3"/>
  <c r="K339" i="3"/>
  <c r="J340" i="3"/>
  <c r="K340" i="3"/>
  <c r="J336" i="3"/>
  <c r="K336" i="3"/>
  <c r="J335" i="3"/>
  <c r="K335" i="3"/>
  <c r="J337" i="3"/>
  <c r="K337" i="3"/>
  <c r="J334" i="3"/>
  <c r="K334" i="3"/>
  <c r="J333" i="3"/>
  <c r="K333" i="3"/>
  <c r="J332" i="3"/>
  <c r="K332" i="3"/>
  <c r="J330" i="3"/>
  <c r="K330" i="3"/>
  <c r="J328" i="3"/>
  <c r="K328" i="3"/>
  <c r="J331" i="3"/>
  <c r="K331" i="3"/>
  <c r="J329" i="3"/>
  <c r="K329" i="3"/>
  <c r="J327" i="3"/>
  <c r="K327" i="3"/>
  <c r="J326" i="3"/>
  <c r="K326" i="3"/>
  <c r="J324" i="3"/>
  <c r="K324" i="3"/>
  <c r="M371" i="2" s="1"/>
  <c r="J322" i="3"/>
  <c r="K322" i="3"/>
  <c r="J325" i="3"/>
  <c r="K325" i="3"/>
  <c r="J323" i="3"/>
  <c r="K323" i="3"/>
  <c r="M6" i="2" s="1"/>
  <c r="J319" i="3"/>
  <c r="K319" i="3"/>
  <c r="J320" i="3"/>
  <c r="L363" i="2" s="1"/>
  <c r="K320" i="3"/>
  <c r="M363" i="2" s="1"/>
  <c r="J321" i="3"/>
  <c r="K321" i="3"/>
  <c r="J318" i="3"/>
  <c r="K318" i="3"/>
  <c r="J316" i="3"/>
  <c r="K316" i="3"/>
  <c r="J317" i="3"/>
  <c r="K317" i="3"/>
  <c r="J315" i="3"/>
  <c r="K315" i="3"/>
  <c r="J313" i="3"/>
  <c r="K313" i="3"/>
  <c r="J314" i="3"/>
  <c r="K314" i="3"/>
  <c r="J312" i="3"/>
  <c r="K312" i="3"/>
  <c r="J310" i="3"/>
  <c r="K310" i="3"/>
  <c r="J308" i="3"/>
  <c r="K308" i="3"/>
  <c r="J311" i="3"/>
  <c r="K311" i="3"/>
  <c r="J309" i="3"/>
  <c r="K309" i="3"/>
  <c r="J307" i="3"/>
  <c r="K307" i="3"/>
  <c r="J305" i="3"/>
  <c r="K305" i="3"/>
  <c r="J304" i="3"/>
  <c r="K304" i="3"/>
  <c r="J303" i="3"/>
  <c r="K303" i="3"/>
  <c r="J306" i="3"/>
  <c r="K306" i="3"/>
  <c r="J295" i="3"/>
  <c r="K295" i="3"/>
  <c r="J294" i="3"/>
  <c r="K294" i="3"/>
  <c r="J293" i="3"/>
  <c r="K293" i="3"/>
  <c r="J297" i="3"/>
  <c r="K297" i="3"/>
  <c r="M368" i="2" s="1"/>
  <c r="J299" i="3"/>
  <c r="K299" i="3"/>
  <c r="J296" i="3"/>
  <c r="K296" i="3"/>
  <c r="J298" i="3"/>
  <c r="K298" i="3"/>
  <c r="J300" i="3"/>
  <c r="K300" i="3"/>
  <c r="J302" i="3"/>
  <c r="K302" i="3"/>
  <c r="J301" i="3"/>
  <c r="K301" i="3"/>
  <c r="J291" i="3"/>
  <c r="L370" i="2" s="1"/>
  <c r="K291" i="3"/>
  <c r="M370" i="2" s="1"/>
  <c r="J290" i="3"/>
  <c r="K290" i="3"/>
  <c r="J286" i="3"/>
  <c r="K286" i="3"/>
  <c r="M361" i="2" s="1"/>
  <c r="J285" i="3"/>
  <c r="K285" i="3"/>
  <c r="J289" i="3"/>
  <c r="K289" i="3"/>
  <c r="J287" i="3"/>
  <c r="K287" i="3"/>
  <c r="J288" i="3"/>
  <c r="K288" i="3"/>
  <c r="J292" i="3"/>
  <c r="K292" i="3"/>
  <c r="J284" i="3"/>
  <c r="K284" i="3"/>
  <c r="J282" i="3"/>
  <c r="K282" i="3"/>
  <c r="J278" i="3"/>
  <c r="K278" i="3"/>
  <c r="J279" i="3"/>
  <c r="K279" i="3"/>
  <c r="J281" i="3"/>
  <c r="K281" i="3"/>
  <c r="J283" i="3"/>
  <c r="K283" i="3"/>
  <c r="J277" i="3"/>
  <c r="K277" i="3"/>
  <c r="J280" i="3"/>
  <c r="K280" i="3"/>
  <c r="J276" i="3"/>
  <c r="K276" i="3"/>
  <c r="J262" i="3"/>
  <c r="K262" i="3"/>
  <c r="J266" i="3"/>
  <c r="K266" i="3"/>
  <c r="J269" i="3"/>
  <c r="K269" i="3"/>
  <c r="J260" i="3"/>
  <c r="K260" i="3"/>
  <c r="J265" i="3"/>
  <c r="K265" i="3"/>
  <c r="J264" i="3"/>
  <c r="K264" i="3"/>
  <c r="J267" i="3"/>
  <c r="K267" i="3"/>
  <c r="J263" i="3"/>
  <c r="L362" i="2" s="1"/>
  <c r="K263" i="3"/>
  <c r="M362" i="2" s="1"/>
  <c r="J261" i="3"/>
  <c r="K261" i="3"/>
  <c r="J268" i="3"/>
  <c r="K268" i="3"/>
  <c r="J259" i="3"/>
  <c r="K259" i="3"/>
  <c r="J254" i="3"/>
  <c r="K254" i="3"/>
  <c r="J257" i="3"/>
  <c r="K257" i="3"/>
  <c r="J255" i="3"/>
  <c r="K255" i="3"/>
  <c r="J256" i="3"/>
  <c r="K256" i="3"/>
  <c r="J258" i="3"/>
  <c r="K258" i="3"/>
  <c r="J253" i="3"/>
  <c r="K253" i="3"/>
  <c r="J245" i="3"/>
  <c r="K245" i="3"/>
  <c r="J251" i="3"/>
  <c r="K251" i="3"/>
  <c r="J246" i="3"/>
  <c r="K246" i="3"/>
  <c r="J250" i="3"/>
  <c r="K250" i="3"/>
  <c r="J248" i="3"/>
  <c r="K248" i="3"/>
  <c r="J247" i="3"/>
  <c r="K247" i="3"/>
  <c r="J249" i="3"/>
  <c r="K249" i="3"/>
  <c r="J252" i="3"/>
  <c r="K252" i="3"/>
  <c r="J239" i="3"/>
  <c r="K239" i="3"/>
  <c r="J237" i="3"/>
  <c r="K237" i="3"/>
  <c r="J241" i="3"/>
  <c r="K241" i="3"/>
  <c r="J240" i="3"/>
  <c r="K240" i="3"/>
  <c r="J244" i="3"/>
  <c r="K244" i="3"/>
  <c r="J238" i="3"/>
  <c r="K238" i="3"/>
  <c r="M358" i="2" s="1"/>
  <c r="J242" i="3"/>
  <c r="K242" i="3"/>
  <c r="J243" i="3"/>
  <c r="K243" i="3"/>
  <c r="J236" i="3"/>
  <c r="K236" i="3"/>
  <c r="J235" i="3"/>
  <c r="K235" i="3"/>
  <c r="J234" i="3"/>
  <c r="K234" i="3"/>
  <c r="J231" i="3"/>
  <c r="K231" i="3"/>
  <c r="M357" i="2" s="1"/>
  <c r="J233" i="3"/>
  <c r="K233" i="3"/>
  <c r="J232" i="3"/>
  <c r="K232" i="3"/>
  <c r="J230" i="3"/>
  <c r="K230" i="3"/>
  <c r="J227" i="3"/>
  <c r="K227" i="3"/>
  <c r="J228" i="3"/>
  <c r="K228" i="3"/>
  <c r="J229" i="3"/>
  <c r="K229" i="3"/>
  <c r="J220" i="3"/>
  <c r="K220" i="3"/>
  <c r="J219" i="3"/>
  <c r="K219" i="3"/>
  <c r="J223" i="3"/>
  <c r="K223" i="3"/>
  <c r="J225" i="3"/>
  <c r="K225" i="3"/>
  <c r="J222" i="3"/>
  <c r="K222" i="3"/>
  <c r="J221" i="3"/>
  <c r="K221" i="3"/>
  <c r="J218" i="3"/>
  <c r="K218" i="3"/>
  <c r="J226" i="3"/>
  <c r="K226" i="3"/>
  <c r="M377" i="2" s="1"/>
  <c r="J224" i="3"/>
  <c r="K224" i="3"/>
  <c r="J211" i="3"/>
  <c r="K211" i="3"/>
  <c r="J214" i="3"/>
  <c r="K214" i="3"/>
  <c r="J210" i="3"/>
  <c r="K210" i="3"/>
  <c r="J212" i="3"/>
  <c r="K212" i="3"/>
  <c r="J213" i="3"/>
  <c r="K213" i="3"/>
  <c r="J215" i="3"/>
  <c r="K215" i="3"/>
  <c r="J209" i="3"/>
  <c r="K209" i="3"/>
  <c r="J217" i="3"/>
  <c r="K217" i="3"/>
  <c r="J216" i="3"/>
  <c r="K216" i="3"/>
  <c r="J199" i="3"/>
  <c r="K199" i="3"/>
  <c r="J203" i="3"/>
  <c r="K203" i="3"/>
  <c r="J198" i="3"/>
  <c r="K198" i="3"/>
  <c r="J202" i="3"/>
  <c r="K202" i="3"/>
  <c r="J201" i="3"/>
  <c r="K201" i="3"/>
  <c r="J207" i="3"/>
  <c r="K207" i="3"/>
  <c r="J206" i="3"/>
  <c r="K206" i="3"/>
  <c r="J200" i="3"/>
  <c r="K200" i="3"/>
  <c r="J205" i="3"/>
  <c r="K205" i="3"/>
  <c r="J204" i="3"/>
  <c r="K204" i="3"/>
  <c r="J208" i="3"/>
  <c r="K208" i="3"/>
  <c r="J183" i="3"/>
  <c r="K183" i="3"/>
  <c r="J190" i="3"/>
  <c r="K190" i="3"/>
  <c r="J180" i="3"/>
  <c r="K180" i="3"/>
  <c r="J185" i="3"/>
  <c r="K185" i="3"/>
  <c r="J184" i="3"/>
  <c r="K184" i="3"/>
  <c r="J191" i="3"/>
  <c r="K191" i="3"/>
  <c r="J188" i="3"/>
  <c r="K188" i="3"/>
  <c r="J192" i="3"/>
  <c r="L369" i="2" s="1"/>
  <c r="K192" i="3"/>
  <c r="M369" i="2" s="1"/>
  <c r="J197" i="3"/>
  <c r="K197" i="3"/>
  <c r="J196" i="3"/>
  <c r="K196" i="3"/>
  <c r="J187" i="3"/>
  <c r="K187" i="3"/>
  <c r="J181" i="3"/>
  <c r="K181" i="3"/>
  <c r="J189" i="3"/>
  <c r="K189" i="3"/>
  <c r="J193" i="3"/>
  <c r="K193" i="3"/>
  <c r="J194" i="3"/>
  <c r="K194" i="3"/>
  <c r="J195" i="3"/>
  <c r="K195" i="3"/>
  <c r="J182" i="3"/>
  <c r="K182" i="3"/>
  <c r="J186" i="3"/>
  <c r="K186" i="3"/>
  <c r="J178" i="3"/>
  <c r="K178" i="3"/>
  <c r="J177" i="3"/>
  <c r="K177" i="3"/>
  <c r="J176" i="3"/>
  <c r="K176" i="3"/>
  <c r="J179" i="3"/>
  <c r="K179" i="3"/>
  <c r="J175" i="3"/>
  <c r="K175" i="3"/>
  <c r="J172" i="3"/>
  <c r="K172" i="3"/>
  <c r="J174" i="3"/>
  <c r="K174" i="3"/>
  <c r="J173" i="3"/>
  <c r="K173" i="3"/>
  <c r="J171" i="3"/>
  <c r="K171" i="3"/>
  <c r="M2" i="2" s="1"/>
  <c r="J170" i="3"/>
  <c r="K170" i="3"/>
  <c r="J166" i="3"/>
  <c r="K166" i="3"/>
  <c r="J169" i="3"/>
  <c r="K169" i="3"/>
  <c r="J168" i="3"/>
  <c r="K168" i="3"/>
  <c r="J163" i="3"/>
  <c r="L366" i="2" s="1"/>
  <c r="K163" i="3"/>
  <c r="M366" i="2" s="1"/>
  <c r="J160" i="3"/>
  <c r="K160" i="3"/>
  <c r="J167" i="3"/>
  <c r="K167" i="3"/>
  <c r="M373" i="2" s="1"/>
  <c r="J162" i="3"/>
  <c r="K162" i="3"/>
  <c r="J165" i="3"/>
  <c r="K165" i="3"/>
  <c r="J161" i="3"/>
  <c r="K161" i="3"/>
  <c r="J164" i="3"/>
  <c r="K164" i="3"/>
  <c r="J154" i="3"/>
  <c r="K154" i="3"/>
  <c r="J156" i="3"/>
  <c r="K156" i="3"/>
  <c r="J159" i="3"/>
  <c r="K159" i="3"/>
  <c r="J151" i="3"/>
  <c r="K151" i="3"/>
  <c r="J157" i="3"/>
  <c r="K157" i="3"/>
  <c r="J158" i="3"/>
  <c r="K158" i="3"/>
  <c r="J155" i="3"/>
  <c r="K155" i="3"/>
  <c r="J152" i="3"/>
  <c r="K152" i="3"/>
  <c r="J153" i="3"/>
  <c r="K153" i="3"/>
  <c r="J149" i="3"/>
  <c r="K149" i="3"/>
  <c r="J137" i="3"/>
  <c r="K137" i="3"/>
  <c r="J136" i="3"/>
  <c r="K136" i="3"/>
  <c r="J145" i="3"/>
  <c r="K145" i="3"/>
  <c r="J144" i="3"/>
  <c r="K144" i="3"/>
  <c r="J139" i="3"/>
  <c r="K139" i="3"/>
  <c r="J147" i="3"/>
  <c r="K147" i="3"/>
  <c r="J140" i="3"/>
  <c r="K140" i="3"/>
  <c r="J150" i="3"/>
  <c r="K150" i="3"/>
  <c r="J138" i="3"/>
  <c r="K138" i="3"/>
  <c r="J143" i="3"/>
  <c r="K143" i="3"/>
  <c r="J135" i="3"/>
  <c r="K135" i="3"/>
  <c r="J142" i="3"/>
  <c r="K142" i="3"/>
  <c r="J148" i="3"/>
  <c r="K148" i="3"/>
  <c r="J146" i="3"/>
  <c r="K146" i="3"/>
  <c r="J141" i="3"/>
  <c r="K141" i="3"/>
  <c r="M4" i="2" s="1"/>
  <c r="J133" i="3"/>
  <c r="K133" i="3"/>
  <c r="J122" i="3"/>
  <c r="K122" i="3"/>
  <c r="J134" i="3"/>
  <c r="K134" i="3"/>
  <c r="J123" i="3"/>
  <c r="K123" i="3"/>
  <c r="J128" i="3"/>
  <c r="K128" i="3"/>
  <c r="J121" i="3"/>
  <c r="K121" i="3"/>
  <c r="J132" i="3"/>
  <c r="K132" i="3"/>
  <c r="J131" i="3"/>
  <c r="K131" i="3"/>
  <c r="J127" i="3"/>
  <c r="K127" i="3"/>
  <c r="J125" i="3"/>
  <c r="K125" i="3"/>
  <c r="J126" i="3"/>
  <c r="K126" i="3"/>
  <c r="J129" i="3"/>
  <c r="K129" i="3"/>
  <c r="J130" i="3"/>
  <c r="K130" i="3"/>
  <c r="J124" i="3"/>
  <c r="K124" i="3"/>
  <c r="J120" i="3"/>
  <c r="K120" i="3"/>
  <c r="J117" i="3"/>
  <c r="K117" i="3"/>
  <c r="J118" i="3"/>
  <c r="K118" i="3"/>
  <c r="J116" i="3"/>
  <c r="K116" i="3"/>
  <c r="J119" i="3"/>
  <c r="K119" i="3"/>
  <c r="M7" i="2" s="1"/>
  <c r="J112" i="3"/>
  <c r="K112" i="3"/>
  <c r="J113" i="3"/>
  <c r="K113" i="3"/>
  <c r="J115" i="3"/>
  <c r="K115" i="3"/>
  <c r="J114" i="3"/>
  <c r="K114" i="3"/>
  <c r="J111" i="3"/>
  <c r="K111" i="3"/>
  <c r="J108" i="3"/>
  <c r="K108" i="3"/>
  <c r="J110" i="3"/>
  <c r="K110" i="3"/>
  <c r="J109" i="3"/>
  <c r="K109" i="3"/>
  <c r="J104" i="3"/>
  <c r="K104" i="3"/>
  <c r="J107" i="3"/>
  <c r="K107" i="3"/>
  <c r="J105" i="3"/>
  <c r="K105" i="3"/>
  <c r="J106" i="3"/>
  <c r="K106" i="3"/>
  <c r="J102" i="3"/>
  <c r="K102" i="3"/>
  <c r="J103" i="3"/>
  <c r="K103" i="3"/>
  <c r="J101" i="3"/>
  <c r="K101" i="3"/>
  <c r="J99" i="3"/>
  <c r="K99" i="3"/>
  <c r="J100" i="3"/>
  <c r="K100" i="3"/>
  <c r="J96" i="3"/>
  <c r="K96" i="3"/>
  <c r="J98" i="3"/>
  <c r="K98" i="3"/>
  <c r="J97" i="3"/>
  <c r="K97" i="3"/>
  <c r="J93" i="3"/>
  <c r="K93" i="3"/>
  <c r="J92" i="3"/>
  <c r="K92" i="3"/>
  <c r="J90" i="3"/>
  <c r="K90" i="3"/>
  <c r="J94" i="3"/>
  <c r="K94" i="3"/>
  <c r="J91" i="3"/>
  <c r="K91" i="3"/>
  <c r="J95" i="3"/>
  <c r="K95" i="3"/>
  <c r="J88" i="3"/>
  <c r="K88" i="3"/>
  <c r="J85" i="3"/>
  <c r="K85" i="3"/>
  <c r="J87" i="3"/>
  <c r="K87" i="3"/>
  <c r="J89" i="3"/>
  <c r="K89" i="3"/>
  <c r="J86" i="3"/>
  <c r="K86" i="3"/>
  <c r="J83" i="3"/>
  <c r="K83" i="3"/>
  <c r="J84" i="3"/>
  <c r="K84" i="3"/>
  <c r="J82" i="3"/>
  <c r="L3" i="2" s="1"/>
  <c r="K82" i="3"/>
  <c r="M3" i="2" s="1"/>
  <c r="J81" i="3"/>
  <c r="K81" i="3"/>
  <c r="J80" i="3"/>
  <c r="K80" i="3"/>
  <c r="J74" i="3"/>
  <c r="K74" i="3"/>
  <c r="J77" i="3"/>
  <c r="K77" i="3"/>
  <c r="J79" i="3"/>
  <c r="K79" i="3"/>
  <c r="J76" i="3"/>
  <c r="K76" i="3"/>
  <c r="J75" i="3"/>
  <c r="K75" i="3"/>
  <c r="J78" i="3"/>
  <c r="K78" i="3"/>
  <c r="J73" i="3"/>
  <c r="K73" i="3"/>
  <c r="J72" i="3"/>
  <c r="K72" i="3"/>
  <c r="J71" i="3"/>
  <c r="K71" i="3"/>
  <c r="J68" i="3"/>
  <c r="K68" i="3"/>
  <c r="J65" i="3"/>
  <c r="K65" i="3"/>
  <c r="J63" i="3"/>
  <c r="K63" i="3"/>
  <c r="J64" i="3"/>
  <c r="K64" i="3"/>
  <c r="J67" i="3"/>
  <c r="K67" i="3"/>
  <c r="J69" i="3"/>
  <c r="K69" i="3"/>
  <c r="M372" i="2" s="1"/>
  <c r="J70" i="3"/>
  <c r="K70" i="3"/>
  <c r="J66" i="3"/>
  <c r="K66" i="3"/>
  <c r="J62" i="3"/>
  <c r="K62" i="3"/>
  <c r="J57" i="3"/>
  <c r="K57" i="3"/>
  <c r="J60" i="3"/>
  <c r="K60" i="3"/>
  <c r="J53" i="3"/>
  <c r="K53" i="3"/>
  <c r="J51" i="3"/>
  <c r="K51" i="3"/>
  <c r="J50" i="3"/>
  <c r="K50" i="3"/>
  <c r="J55" i="3"/>
  <c r="K55" i="3"/>
  <c r="J56" i="3"/>
  <c r="K56" i="3"/>
  <c r="J58" i="3"/>
  <c r="K58" i="3"/>
  <c r="J59" i="3"/>
  <c r="K59" i="3"/>
  <c r="J52" i="3"/>
  <c r="K52" i="3"/>
  <c r="J61" i="3"/>
  <c r="K61" i="3"/>
  <c r="J49" i="3"/>
  <c r="K49" i="3"/>
  <c r="J54" i="3"/>
  <c r="K54" i="3"/>
  <c r="J48" i="3"/>
  <c r="K48" i="3"/>
  <c r="M374" i="2" s="1"/>
  <c r="J42" i="3"/>
  <c r="K42" i="3"/>
  <c r="J43" i="3"/>
  <c r="L360" i="2" s="1"/>
  <c r="K43" i="3"/>
  <c r="M360" i="2" s="1"/>
  <c r="J45" i="3"/>
  <c r="K45" i="3"/>
  <c r="J46" i="3"/>
  <c r="K46" i="3"/>
  <c r="J47" i="3"/>
  <c r="K47" i="3"/>
  <c r="J44" i="3"/>
  <c r="K44" i="3"/>
  <c r="J41" i="3"/>
  <c r="K41" i="3"/>
  <c r="M375" i="2" s="1"/>
  <c r="J40" i="3"/>
  <c r="K40" i="3"/>
  <c r="J38" i="3"/>
  <c r="K38" i="3"/>
  <c r="J37" i="3"/>
  <c r="L5" i="2" s="1"/>
  <c r="K37" i="3"/>
  <c r="M5" i="2" s="1"/>
  <c r="J39" i="3"/>
  <c r="K39" i="3"/>
  <c r="J36" i="3"/>
  <c r="K36" i="3"/>
  <c r="J34" i="3"/>
  <c r="K34" i="3"/>
  <c r="M364" i="2" s="1"/>
  <c r="J35" i="3"/>
  <c r="L8" i="2" s="1"/>
  <c r="K35" i="3"/>
  <c r="M8" i="2" s="1"/>
  <c r="J31" i="3"/>
  <c r="K31" i="3"/>
  <c r="J30" i="3"/>
  <c r="K30" i="3"/>
  <c r="J27" i="3"/>
  <c r="K27" i="3"/>
  <c r="J29" i="3"/>
  <c r="L376" i="2" s="1"/>
  <c r="K29" i="3"/>
  <c r="M376" i="2" s="1"/>
  <c r="J28" i="3"/>
  <c r="K28" i="3"/>
  <c r="J26" i="3"/>
  <c r="K26" i="3"/>
  <c r="J24" i="3"/>
  <c r="K24" i="3"/>
  <c r="J25" i="3"/>
  <c r="K25" i="3"/>
  <c r="J23" i="3"/>
  <c r="K23" i="3"/>
  <c r="J21" i="3"/>
  <c r="K21" i="3"/>
  <c r="J22" i="3"/>
  <c r="K22" i="3"/>
  <c r="J20" i="3"/>
  <c r="K20" i="3"/>
  <c r="J17" i="3"/>
  <c r="K17" i="3"/>
  <c r="J15" i="3"/>
  <c r="K15" i="3"/>
  <c r="J19" i="3"/>
  <c r="K19" i="3"/>
  <c r="J16" i="3"/>
  <c r="K16" i="3"/>
  <c r="J14" i="3"/>
  <c r="K14" i="3"/>
  <c r="J18" i="3"/>
  <c r="K18" i="3"/>
  <c r="J13" i="3"/>
  <c r="K13" i="3"/>
  <c r="J12" i="3"/>
  <c r="K12" i="3"/>
  <c r="J11" i="3"/>
  <c r="K11" i="3"/>
  <c r="M367" i="2" s="1"/>
  <c r="J10" i="3"/>
  <c r="K10" i="3"/>
  <c r="J7" i="3"/>
  <c r="K7" i="3"/>
  <c r="J6" i="3"/>
  <c r="K6" i="3"/>
  <c r="J5" i="3"/>
  <c r="K5" i="3"/>
  <c r="J9" i="3"/>
  <c r="K9" i="3"/>
  <c r="J8" i="3"/>
  <c r="K8" i="3"/>
  <c r="J343" i="3"/>
  <c r="K343" i="3"/>
  <c r="K380" i="3"/>
  <c r="J380" i="3"/>
  <c r="N13" i="7" l="1"/>
  <c r="L13" i="7"/>
  <c r="L153" i="2"/>
  <c r="N36" i="7"/>
  <c r="L36" i="7"/>
  <c r="L201" i="2"/>
  <c r="N77" i="7"/>
  <c r="L77" i="7"/>
  <c r="L281" i="2"/>
  <c r="N92" i="7"/>
  <c r="L92" i="7"/>
  <c r="L41" i="2"/>
  <c r="N133" i="7"/>
  <c r="L133" i="7"/>
  <c r="L216" i="2"/>
  <c r="N178" i="7"/>
  <c r="L178" i="7"/>
  <c r="L295" i="2"/>
  <c r="N218" i="7"/>
  <c r="L218" i="7"/>
  <c r="L119" i="2"/>
  <c r="N9" i="7"/>
  <c r="L9" i="7"/>
  <c r="L245" i="2"/>
  <c r="N48" i="7"/>
  <c r="L48" i="7"/>
  <c r="L10" i="2"/>
  <c r="N58" i="7"/>
  <c r="L58" i="7"/>
  <c r="L251" i="2"/>
  <c r="N70" i="7"/>
  <c r="L70" i="7"/>
  <c r="L157" i="2"/>
  <c r="N95" i="7"/>
  <c r="L95" i="7"/>
  <c r="L209" i="2"/>
  <c r="N6" i="7"/>
  <c r="L6" i="7"/>
  <c r="L279" i="2"/>
  <c r="N17" i="7"/>
  <c r="L17" i="7"/>
  <c r="L242" i="2"/>
  <c r="N18" i="7"/>
  <c r="L18" i="7"/>
  <c r="L204" i="2"/>
  <c r="N25" i="7"/>
  <c r="L25" i="7"/>
  <c r="L43" i="2"/>
  <c r="N30" i="7"/>
  <c r="L30" i="7"/>
  <c r="L150" i="2"/>
  <c r="K374" i="2"/>
  <c r="L374" i="2"/>
  <c r="N42" i="7"/>
  <c r="L42" i="7"/>
  <c r="L171" i="2"/>
  <c r="N47" i="7"/>
  <c r="L47" i="7"/>
  <c r="L271" i="2"/>
  <c r="N57" i="7"/>
  <c r="L57" i="7"/>
  <c r="L85" i="2"/>
  <c r="N85" i="7"/>
  <c r="L85" i="7"/>
  <c r="L211" i="2"/>
  <c r="N153" i="7"/>
  <c r="L153" i="7"/>
  <c r="L172" i="2"/>
  <c r="N160" i="7"/>
  <c r="L160" i="7"/>
  <c r="L173" i="2"/>
  <c r="N170" i="7"/>
  <c r="L170" i="7"/>
  <c r="L231" i="2"/>
  <c r="N175" i="7"/>
  <c r="L175" i="7"/>
  <c r="L229" i="2"/>
  <c r="N184" i="7"/>
  <c r="L184" i="7"/>
  <c r="L182" i="2"/>
  <c r="N186" i="7"/>
  <c r="L186" i="7"/>
  <c r="L117" i="2"/>
  <c r="N188" i="7"/>
  <c r="L188" i="7"/>
  <c r="L149" i="2"/>
  <c r="N192" i="7"/>
  <c r="L192" i="7"/>
  <c r="L60" i="2"/>
  <c r="N199" i="7"/>
  <c r="L199" i="7"/>
  <c r="L40" i="2"/>
  <c r="N220" i="7"/>
  <c r="L220" i="7"/>
  <c r="L114" i="2"/>
  <c r="N229" i="7"/>
  <c r="L229" i="7"/>
  <c r="L24" i="2"/>
  <c r="N340" i="7"/>
  <c r="L340" i="7"/>
  <c r="L345" i="2"/>
  <c r="N352" i="7"/>
  <c r="L352" i="7"/>
  <c r="L321" i="2"/>
  <c r="N307" i="7"/>
  <c r="L307" i="7"/>
  <c r="L15" i="2"/>
  <c r="N294" i="7"/>
  <c r="L294" i="7"/>
  <c r="L54" i="2"/>
  <c r="N297" i="7"/>
  <c r="L297" i="7"/>
  <c r="L185" i="2"/>
  <c r="N301" i="7"/>
  <c r="L301" i="7"/>
  <c r="L111" i="2"/>
  <c r="N354" i="7"/>
  <c r="L354" i="7"/>
  <c r="L344" i="2"/>
  <c r="N308" i="7"/>
  <c r="L308" i="7"/>
  <c r="L250" i="2"/>
  <c r="N3" i="7"/>
  <c r="L3" i="7"/>
  <c r="L136" i="2"/>
  <c r="N221" i="7"/>
  <c r="L221" i="7"/>
  <c r="L258" i="2"/>
  <c r="N310" i="7"/>
  <c r="L310" i="7"/>
  <c r="L335" i="2"/>
  <c r="N29" i="7"/>
  <c r="L29" i="7"/>
  <c r="L239" i="2"/>
  <c r="K372" i="2"/>
  <c r="L372" i="2"/>
  <c r="N73" i="7"/>
  <c r="L73" i="7"/>
  <c r="L27" i="2"/>
  <c r="N84" i="7"/>
  <c r="L84" i="7"/>
  <c r="L234" i="2"/>
  <c r="N99" i="7"/>
  <c r="L99" i="7"/>
  <c r="L113" i="2"/>
  <c r="N115" i="7"/>
  <c r="L115" i="7"/>
  <c r="L23" i="2"/>
  <c r="N138" i="7"/>
  <c r="L138" i="7"/>
  <c r="L379" i="2"/>
  <c r="N332" i="7"/>
  <c r="L332" i="7"/>
  <c r="L323" i="2"/>
  <c r="N173" i="7"/>
  <c r="L173" i="7"/>
  <c r="L118" i="2"/>
  <c r="N187" i="7"/>
  <c r="L187" i="7"/>
  <c r="L62" i="2"/>
  <c r="N208" i="7"/>
  <c r="L208" i="7"/>
  <c r="L21" i="2"/>
  <c r="N235" i="7"/>
  <c r="L235" i="7"/>
  <c r="L86" i="2"/>
  <c r="N248" i="7"/>
  <c r="L248" i="7"/>
  <c r="L274" i="2"/>
  <c r="N256" i="7"/>
  <c r="L256" i="7"/>
  <c r="L131" i="2"/>
  <c r="N265" i="7"/>
  <c r="L265" i="7"/>
  <c r="L123" i="2"/>
  <c r="N276" i="7"/>
  <c r="L276" i="7"/>
  <c r="L302" i="2"/>
  <c r="N285" i="7"/>
  <c r="L285" i="7"/>
  <c r="L255" i="2"/>
  <c r="K359" i="2"/>
  <c r="L359" i="2"/>
  <c r="N298" i="7"/>
  <c r="L298" i="7"/>
  <c r="L130" i="2"/>
  <c r="N302" i="7"/>
  <c r="L302" i="7"/>
  <c r="L297" i="2"/>
  <c r="N353" i="7"/>
  <c r="L353" i="7"/>
  <c r="L319" i="2"/>
  <c r="N309" i="7"/>
  <c r="L309" i="7"/>
  <c r="L112" i="2"/>
  <c r="N339" i="7"/>
  <c r="L339" i="7"/>
  <c r="L347" i="2"/>
  <c r="N225" i="7"/>
  <c r="L225" i="7"/>
  <c r="L170" i="2"/>
  <c r="N311" i="7"/>
  <c r="L311" i="7"/>
  <c r="L312" i="2"/>
  <c r="K375" i="2"/>
  <c r="L375" i="2"/>
  <c r="N44" i="7"/>
  <c r="L44" i="7"/>
  <c r="L159" i="2"/>
  <c r="N56" i="7"/>
  <c r="L56" i="7"/>
  <c r="L224" i="2"/>
  <c r="N82" i="7"/>
  <c r="L82" i="7"/>
  <c r="L102" i="2"/>
  <c r="N109" i="7"/>
  <c r="L109" i="7"/>
  <c r="L235" i="2"/>
  <c r="N120" i="7"/>
  <c r="L120" i="7"/>
  <c r="L306" i="2"/>
  <c r="N147" i="7"/>
  <c r="L147" i="7"/>
  <c r="L55" i="2"/>
  <c r="N168" i="7"/>
  <c r="L168" i="7"/>
  <c r="L166" i="2"/>
  <c r="N185" i="7"/>
  <c r="L185" i="7"/>
  <c r="L89" i="2"/>
  <c r="N338" i="7"/>
  <c r="L338" i="7"/>
  <c r="L334" i="2"/>
  <c r="N215" i="7"/>
  <c r="L215" i="7"/>
  <c r="L73" i="2"/>
  <c r="K368" i="2"/>
  <c r="L368" i="2"/>
  <c r="N264" i="7"/>
  <c r="L264" i="7"/>
  <c r="L200" i="2"/>
  <c r="N277" i="7"/>
  <c r="L277" i="7"/>
  <c r="L56" i="2"/>
  <c r="N7" i="7"/>
  <c r="L7" i="7"/>
  <c r="L225" i="2"/>
  <c r="N14" i="7"/>
  <c r="L14" i="7"/>
  <c r="L48" i="2"/>
  <c r="N20" i="7"/>
  <c r="L20" i="7"/>
  <c r="L309" i="2"/>
  <c r="N60" i="7"/>
  <c r="L60" i="7"/>
  <c r="L144" i="2"/>
  <c r="N143" i="7"/>
  <c r="L143" i="7"/>
  <c r="L96" i="2"/>
  <c r="N169" i="7"/>
  <c r="L169" i="7"/>
  <c r="L288" i="2"/>
  <c r="N164" i="7"/>
  <c r="L164" i="7"/>
  <c r="L264" i="2"/>
  <c r="N174" i="7"/>
  <c r="L174" i="7"/>
  <c r="L301" i="2"/>
  <c r="N177" i="7"/>
  <c r="L177" i="7"/>
  <c r="L184" i="2"/>
  <c r="N179" i="7"/>
  <c r="L179" i="7"/>
  <c r="L218" i="2"/>
  <c r="N181" i="7"/>
  <c r="L181" i="7"/>
  <c r="L180" i="2"/>
  <c r="N180" i="7"/>
  <c r="L180" i="7"/>
  <c r="L143" i="2"/>
  <c r="N335" i="7"/>
  <c r="L335" i="7"/>
  <c r="L314" i="2"/>
  <c r="N189" i="7"/>
  <c r="L189" i="7"/>
  <c r="L124" i="2"/>
  <c r="N195" i="7"/>
  <c r="L195" i="7"/>
  <c r="L67" i="2"/>
  <c r="N197" i="7"/>
  <c r="L197" i="7"/>
  <c r="L65" i="2"/>
  <c r="N204" i="7"/>
  <c r="L204" i="7"/>
  <c r="L109" i="2"/>
  <c r="N203" i="7"/>
  <c r="L203" i="7"/>
  <c r="L66" i="2"/>
  <c r="N205" i="7"/>
  <c r="L205" i="7"/>
  <c r="L244" i="2"/>
  <c r="N209" i="7"/>
  <c r="L209" i="7"/>
  <c r="L59" i="2"/>
  <c r="N219" i="7"/>
  <c r="L219" i="7"/>
  <c r="L26" i="2"/>
  <c r="N231" i="7"/>
  <c r="L231" i="7"/>
  <c r="L121" i="2"/>
  <c r="N237" i="7"/>
  <c r="L237" i="7"/>
  <c r="L141" i="2"/>
  <c r="N283" i="7"/>
  <c r="L283" i="7"/>
  <c r="L228" i="2"/>
  <c r="N287" i="7"/>
  <c r="L287" i="7"/>
  <c r="L132" i="2"/>
  <c r="N313" i="7"/>
  <c r="L313" i="7"/>
  <c r="L320" i="2"/>
  <c r="N63" i="7"/>
  <c r="L63" i="7"/>
  <c r="L253" i="2"/>
  <c r="N97" i="7"/>
  <c r="L97" i="7"/>
  <c r="L77" i="2"/>
  <c r="N130" i="7"/>
  <c r="L130" i="7"/>
  <c r="L30" i="2"/>
  <c r="N154" i="7"/>
  <c r="L154" i="7"/>
  <c r="L68" i="2"/>
  <c r="N196" i="7"/>
  <c r="L196" i="7"/>
  <c r="L196" i="2"/>
  <c r="N232" i="7"/>
  <c r="L232" i="7"/>
  <c r="L205" i="2"/>
  <c r="N346" i="7"/>
  <c r="L346" i="7"/>
  <c r="L350" i="2"/>
  <c r="N151" i="7"/>
  <c r="L151" i="7"/>
  <c r="L49" i="2"/>
  <c r="N242" i="7"/>
  <c r="L242" i="7"/>
  <c r="L232" i="2"/>
  <c r="N341" i="7"/>
  <c r="L341" i="7"/>
  <c r="L315" i="2"/>
  <c r="N249" i="7"/>
  <c r="L249" i="7"/>
  <c r="L122" i="2"/>
  <c r="N344" i="7"/>
  <c r="L344" i="7"/>
  <c r="L343" i="2"/>
  <c r="N254" i="7"/>
  <c r="L254" i="7"/>
  <c r="L17" i="2"/>
  <c r="N259" i="7"/>
  <c r="L259" i="7"/>
  <c r="L217" i="2"/>
  <c r="N261" i="7"/>
  <c r="L261" i="7"/>
  <c r="L104" i="2"/>
  <c r="N273" i="7"/>
  <c r="L273" i="7"/>
  <c r="L214" i="2"/>
  <c r="N291" i="7"/>
  <c r="L291" i="7"/>
  <c r="L190" i="2"/>
  <c r="N295" i="7"/>
  <c r="L295" i="7"/>
  <c r="L311" i="2"/>
  <c r="N299" i="7"/>
  <c r="L299" i="7"/>
  <c r="L233" i="2"/>
  <c r="N303" i="7"/>
  <c r="L303" i="7"/>
  <c r="L154" i="2"/>
  <c r="N305" i="7"/>
  <c r="L305" i="7"/>
  <c r="L32" i="2"/>
  <c r="N2" i="7"/>
  <c r="L2" i="7"/>
  <c r="L128" i="2"/>
  <c r="N222" i="7"/>
  <c r="L222" i="7"/>
  <c r="L267" i="2"/>
  <c r="N224" i="7"/>
  <c r="L224" i="7"/>
  <c r="L278" i="2"/>
  <c r="N69" i="7"/>
  <c r="L69" i="7"/>
  <c r="L195" i="2"/>
  <c r="N33" i="7"/>
  <c r="L33" i="7"/>
  <c r="L155" i="2"/>
  <c r="N41" i="7"/>
  <c r="L41" i="7"/>
  <c r="L38" i="2"/>
  <c r="N39" i="7"/>
  <c r="L39" i="7"/>
  <c r="L100" i="2"/>
  <c r="N51" i="7"/>
  <c r="L51" i="7"/>
  <c r="L116" i="2"/>
  <c r="N68" i="7"/>
  <c r="L68" i="7"/>
  <c r="L198" i="2"/>
  <c r="N322" i="7"/>
  <c r="L322" i="7"/>
  <c r="L339" i="2"/>
  <c r="N89" i="7"/>
  <c r="L89" i="7"/>
  <c r="L57" i="2"/>
  <c r="N101" i="7"/>
  <c r="L101" i="7"/>
  <c r="L240" i="2"/>
  <c r="N113" i="7"/>
  <c r="L113" i="7"/>
  <c r="L202" i="2"/>
  <c r="N122" i="7"/>
  <c r="L122" i="7"/>
  <c r="L207" i="2"/>
  <c r="N136" i="7"/>
  <c r="L136" i="7"/>
  <c r="L181" i="2"/>
  <c r="N128" i="7"/>
  <c r="L128" i="7"/>
  <c r="L305" i="2"/>
  <c r="N137" i="7"/>
  <c r="L137" i="7"/>
  <c r="L142" i="2"/>
  <c r="N142" i="7"/>
  <c r="L142" i="7"/>
  <c r="L380" i="2"/>
  <c r="N165" i="7"/>
  <c r="L165" i="7"/>
  <c r="L39" i="2"/>
  <c r="N347" i="7"/>
  <c r="L347" i="7"/>
  <c r="L353" i="2"/>
  <c r="N272" i="7"/>
  <c r="L272" i="7"/>
  <c r="L259" i="2"/>
  <c r="N280" i="7"/>
  <c r="L280" i="7"/>
  <c r="L138" i="2"/>
  <c r="N5" i="7"/>
  <c r="L5" i="7"/>
  <c r="L236" i="2"/>
  <c r="N8" i="7"/>
  <c r="L8" i="7"/>
  <c r="L230" i="2"/>
  <c r="N11" i="7"/>
  <c r="L11" i="7"/>
  <c r="L268" i="2"/>
  <c r="N15" i="7"/>
  <c r="L15" i="7"/>
  <c r="L247" i="2"/>
  <c r="N19" i="7"/>
  <c r="L19" i="7"/>
  <c r="L256" i="2"/>
  <c r="N22" i="7"/>
  <c r="L22" i="7"/>
  <c r="L263" i="2"/>
  <c r="N24" i="7"/>
  <c r="L24" i="7"/>
  <c r="L76" i="2"/>
  <c r="K364" i="2"/>
  <c r="L364" i="2"/>
  <c r="N314" i="7"/>
  <c r="L314" i="7"/>
  <c r="L332" i="2"/>
  <c r="N35" i="7"/>
  <c r="L35" i="7"/>
  <c r="L308" i="2"/>
  <c r="N34" i="7"/>
  <c r="L34" i="7"/>
  <c r="L61" i="2"/>
  <c r="N40" i="7"/>
  <c r="L40" i="7"/>
  <c r="L280" i="2"/>
  <c r="N45" i="7"/>
  <c r="L45" i="7"/>
  <c r="L192" i="2"/>
  <c r="N38" i="7"/>
  <c r="L38" i="7"/>
  <c r="L152" i="2"/>
  <c r="N53" i="7"/>
  <c r="L53" i="7"/>
  <c r="L93" i="2"/>
  <c r="N50" i="7"/>
  <c r="L50" i="7"/>
  <c r="L36" i="2"/>
  <c r="N54" i="7"/>
  <c r="L54" i="7"/>
  <c r="L58" i="2"/>
  <c r="N62" i="7"/>
  <c r="L62" i="7"/>
  <c r="L52" i="2"/>
  <c r="N59" i="7"/>
  <c r="L59" i="7"/>
  <c r="L44" i="2"/>
  <c r="N66" i="7"/>
  <c r="L66" i="7"/>
  <c r="L199" i="2"/>
  <c r="N67" i="7"/>
  <c r="L67" i="7"/>
  <c r="L160" i="2"/>
  <c r="N72" i="7"/>
  <c r="L72" i="7"/>
  <c r="L105" i="2"/>
  <c r="N74" i="7"/>
  <c r="L74" i="7"/>
  <c r="L178" i="2"/>
  <c r="N79" i="7"/>
  <c r="L79" i="7"/>
  <c r="L189" i="2"/>
  <c r="N81" i="7"/>
  <c r="L81" i="7"/>
  <c r="L11" i="2"/>
  <c r="N83" i="7"/>
  <c r="L83" i="7"/>
  <c r="L50" i="2"/>
  <c r="N326" i="7"/>
  <c r="L326" i="7"/>
  <c r="L318" i="2"/>
  <c r="N325" i="7"/>
  <c r="L325" i="7"/>
  <c r="L342" i="2"/>
  <c r="N88" i="7"/>
  <c r="L88" i="7"/>
  <c r="L33" i="2"/>
  <c r="N100" i="7"/>
  <c r="L100" i="7"/>
  <c r="L213" i="2"/>
  <c r="N104" i="7"/>
  <c r="L104" i="7"/>
  <c r="L226" i="2"/>
  <c r="N98" i="7"/>
  <c r="L98" i="7"/>
  <c r="L47" i="2"/>
  <c r="K4" i="2"/>
  <c r="L4" i="2"/>
  <c r="N329" i="7"/>
  <c r="L329" i="7"/>
  <c r="L313" i="2"/>
  <c r="N110" i="7"/>
  <c r="L110" i="7"/>
  <c r="L137" i="2"/>
  <c r="N116" i="7"/>
  <c r="L116" i="7"/>
  <c r="L208" i="2"/>
  <c r="N125" i="7"/>
  <c r="L125" i="7"/>
  <c r="L90" i="2"/>
  <c r="N124" i="7"/>
  <c r="L124" i="7"/>
  <c r="L197" i="2"/>
  <c r="N127" i="7"/>
  <c r="L127" i="7"/>
  <c r="L97" i="2"/>
  <c r="N131" i="7"/>
  <c r="L131" i="7"/>
  <c r="L135" i="2"/>
  <c r="N132" i="7"/>
  <c r="L132" i="7"/>
  <c r="L270" i="2"/>
  <c r="K2" i="2"/>
  <c r="L2" i="2"/>
  <c r="N140" i="7"/>
  <c r="L140" i="7"/>
  <c r="L378" i="2"/>
  <c r="N139" i="7"/>
  <c r="L139" i="7"/>
  <c r="L381" i="2"/>
  <c r="N145" i="7"/>
  <c r="L145" i="7"/>
  <c r="L191" i="2"/>
  <c r="N155" i="7"/>
  <c r="L155" i="7"/>
  <c r="L134" i="2"/>
  <c r="N158" i="7"/>
  <c r="L158" i="7"/>
  <c r="L146" i="2"/>
  <c r="N157" i="7"/>
  <c r="L157" i="7"/>
  <c r="L31" i="2"/>
  <c r="N162" i="7"/>
  <c r="L162" i="7"/>
  <c r="L194" i="2"/>
  <c r="N163" i="7"/>
  <c r="L163" i="7"/>
  <c r="L286" i="2"/>
  <c r="N167" i="7"/>
  <c r="L167" i="7"/>
  <c r="L186" i="2"/>
  <c r="N171" i="7"/>
  <c r="L171" i="7"/>
  <c r="L9" i="2"/>
  <c r="N172" i="7"/>
  <c r="L172" i="7"/>
  <c r="L75" i="2"/>
  <c r="K377" i="2"/>
  <c r="L377" i="2"/>
  <c r="N333" i="7"/>
  <c r="L333" i="7"/>
  <c r="L346" i="2"/>
  <c r="N334" i="7"/>
  <c r="L334" i="7"/>
  <c r="L355" i="2"/>
  <c r="N190" i="7"/>
  <c r="L190" i="7"/>
  <c r="L70" i="2"/>
  <c r="N191" i="7"/>
  <c r="L191" i="7"/>
  <c r="L129" i="2"/>
  <c r="K358" i="2"/>
  <c r="L358" i="2"/>
  <c r="N194" i="7"/>
  <c r="L194" i="7"/>
  <c r="L22" i="2"/>
  <c r="N202" i="7"/>
  <c r="L202" i="7"/>
  <c r="L69" i="2"/>
  <c r="N201" i="7"/>
  <c r="L201" i="7"/>
  <c r="L246" i="2"/>
  <c r="N210" i="7"/>
  <c r="L210" i="7"/>
  <c r="L125" i="2"/>
  <c r="N206" i="7"/>
  <c r="L206" i="7"/>
  <c r="L292" i="2"/>
  <c r="N213" i="7"/>
  <c r="L213" i="7"/>
  <c r="L210" i="2"/>
  <c r="N216" i="7"/>
  <c r="L216" i="7"/>
  <c r="L276" i="2"/>
  <c r="N234" i="7"/>
  <c r="L234" i="7"/>
  <c r="L101" i="2"/>
  <c r="N230" i="7"/>
  <c r="L230" i="7"/>
  <c r="L94" i="2"/>
  <c r="N236" i="7"/>
  <c r="L236" i="7"/>
  <c r="L307" i="2"/>
  <c r="N238" i="7"/>
  <c r="L238" i="7"/>
  <c r="L51" i="2"/>
  <c r="N247" i="7"/>
  <c r="L247" i="7"/>
  <c r="L284" i="2"/>
  <c r="N241" i="7"/>
  <c r="L241" i="7"/>
  <c r="L115" i="2"/>
  <c r="N244" i="7"/>
  <c r="L244" i="7"/>
  <c r="L81" i="2"/>
  <c r="N343" i="7"/>
  <c r="L343" i="7"/>
  <c r="L337" i="2"/>
  <c r="N345" i="7"/>
  <c r="L345" i="7"/>
  <c r="L351" i="2"/>
  <c r="N258" i="7"/>
  <c r="L258" i="7"/>
  <c r="L83" i="2"/>
  <c r="N253" i="7"/>
  <c r="L253" i="7"/>
  <c r="L203" i="2"/>
  <c r="N260" i="7"/>
  <c r="L260" i="7"/>
  <c r="L71" i="2"/>
  <c r="K371" i="2"/>
  <c r="L371" i="2"/>
  <c r="N267" i="7"/>
  <c r="L267" i="7"/>
  <c r="L241" i="2"/>
  <c r="N269" i="7"/>
  <c r="L269" i="7"/>
  <c r="L91" i="2"/>
  <c r="N271" i="7"/>
  <c r="L271" i="7"/>
  <c r="L269" i="2"/>
  <c r="N275" i="7"/>
  <c r="L275" i="7"/>
  <c r="L64" i="2"/>
  <c r="N350" i="7"/>
  <c r="L350" i="7"/>
  <c r="L333" i="2"/>
  <c r="N281" i="7"/>
  <c r="L281" i="7"/>
  <c r="L45" i="2"/>
  <c r="N284" i="7"/>
  <c r="L284" i="7"/>
  <c r="L169" i="2"/>
  <c r="N292" i="7"/>
  <c r="L292" i="7"/>
  <c r="L291" i="2"/>
  <c r="N312" i="7"/>
  <c r="L312" i="7"/>
  <c r="L331" i="2"/>
  <c r="N46" i="7"/>
  <c r="L46" i="7"/>
  <c r="L63" i="2"/>
  <c r="N319" i="7"/>
  <c r="L319" i="7"/>
  <c r="L329" i="2"/>
  <c r="N327" i="7"/>
  <c r="L327" i="7"/>
  <c r="L348" i="2"/>
  <c r="N106" i="7"/>
  <c r="L106" i="7"/>
  <c r="L29" i="2"/>
  <c r="N129" i="7"/>
  <c r="L129" i="7"/>
  <c r="L13" i="2"/>
  <c r="N148" i="7"/>
  <c r="L148" i="7"/>
  <c r="L303" i="2"/>
  <c r="N176" i="7"/>
  <c r="L176" i="7"/>
  <c r="L193" i="2"/>
  <c r="K357" i="2"/>
  <c r="L357" i="2"/>
  <c r="N211" i="7"/>
  <c r="L211" i="7"/>
  <c r="L151" i="2"/>
  <c r="N239" i="7"/>
  <c r="L239" i="7"/>
  <c r="L147" i="2"/>
  <c r="N250" i="7"/>
  <c r="L250" i="7"/>
  <c r="L127" i="2"/>
  <c r="N262" i="7"/>
  <c r="L262" i="7"/>
  <c r="L260" i="2"/>
  <c r="N274" i="7"/>
  <c r="L274" i="7"/>
  <c r="L168" i="2"/>
  <c r="N286" i="7"/>
  <c r="L286" i="7"/>
  <c r="L72" i="2"/>
  <c r="N351" i="7"/>
  <c r="L351" i="7"/>
  <c r="L316" i="2"/>
  <c r="N16" i="7"/>
  <c r="L16" i="7"/>
  <c r="L294" i="2"/>
  <c r="N75" i="7"/>
  <c r="L75" i="7"/>
  <c r="L289" i="2"/>
  <c r="N80" i="7"/>
  <c r="L80" i="7"/>
  <c r="L20" i="2"/>
  <c r="N324" i="7"/>
  <c r="L324" i="7"/>
  <c r="L336" i="2"/>
  <c r="N87" i="7"/>
  <c r="L87" i="7"/>
  <c r="L238" i="2"/>
  <c r="N105" i="7"/>
  <c r="L105" i="7"/>
  <c r="L223" i="2"/>
  <c r="N118" i="7"/>
  <c r="L118" i="7"/>
  <c r="L167" i="2"/>
  <c r="N108" i="7"/>
  <c r="L108" i="7"/>
  <c r="L287" i="2"/>
  <c r="N111" i="7"/>
  <c r="L111" i="7"/>
  <c r="L252" i="2"/>
  <c r="N119" i="7"/>
  <c r="L119" i="7"/>
  <c r="L164" i="2"/>
  <c r="N149" i="7"/>
  <c r="L149" i="7"/>
  <c r="L206" i="2"/>
  <c r="N226" i="7"/>
  <c r="L226" i="7"/>
  <c r="L28" i="2"/>
  <c r="N227" i="7"/>
  <c r="L227" i="7"/>
  <c r="L300" i="2"/>
  <c r="N268" i="7"/>
  <c r="L268" i="7"/>
  <c r="L98" i="2"/>
  <c r="N290" i="7"/>
  <c r="L290" i="7"/>
  <c r="L140" i="2"/>
  <c r="N296" i="7"/>
  <c r="L296" i="7"/>
  <c r="L304" i="2"/>
  <c r="N300" i="7"/>
  <c r="L300" i="7"/>
  <c r="L188" i="2"/>
  <c r="N304" i="7"/>
  <c r="L304" i="7"/>
  <c r="L220" i="2"/>
  <c r="N306" i="7"/>
  <c r="L306" i="7"/>
  <c r="L74" i="2"/>
  <c r="N4" i="7"/>
  <c r="L4" i="7"/>
  <c r="L237" i="2"/>
  <c r="N223" i="7"/>
  <c r="L223" i="7"/>
  <c r="L262" i="2"/>
  <c r="K367" i="2"/>
  <c r="L367" i="2"/>
  <c r="N21" i="7"/>
  <c r="L21" i="7"/>
  <c r="L103" i="2"/>
  <c r="N31" i="7"/>
  <c r="L31" i="7"/>
  <c r="L222" i="2"/>
  <c r="N315" i="7"/>
  <c r="L315" i="7"/>
  <c r="L349" i="2"/>
  <c r="N49" i="7"/>
  <c r="L49" i="7"/>
  <c r="L42" i="2"/>
  <c r="N64" i="7"/>
  <c r="L64" i="7"/>
  <c r="L282" i="2"/>
  <c r="N321" i="7"/>
  <c r="L321" i="7"/>
  <c r="L356" i="2"/>
  <c r="N90" i="7"/>
  <c r="L90" i="7"/>
  <c r="L19" i="2"/>
  <c r="N94" i="7"/>
  <c r="L94" i="7"/>
  <c r="L37" i="2"/>
  <c r="N112" i="7"/>
  <c r="L112" i="7"/>
  <c r="L95" i="2"/>
  <c r="N121" i="7"/>
  <c r="L121" i="7"/>
  <c r="L99" i="2"/>
  <c r="N330" i="7"/>
  <c r="L330" i="7"/>
  <c r="L352" i="2"/>
  <c r="N150" i="7"/>
  <c r="L150" i="7"/>
  <c r="L148" i="2"/>
  <c r="N159" i="7"/>
  <c r="L159" i="7"/>
  <c r="L177" i="2"/>
  <c r="N182" i="7"/>
  <c r="L182" i="7"/>
  <c r="L175" i="2"/>
  <c r="N337" i="7"/>
  <c r="L337" i="7"/>
  <c r="L317" i="2"/>
  <c r="N198" i="7"/>
  <c r="L198" i="7"/>
  <c r="L285" i="2"/>
  <c r="N212" i="7"/>
  <c r="L212" i="7"/>
  <c r="L46" i="2"/>
  <c r="N233" i="7"/>
  <c r="L233" i="7"/>
  <c r="L161" i="2"/>
  <c r="N245" i="7"/>
  <c r="L245" i="7"/>
  <c r="L249" i="2"/>
  <c r="N251" i="7"/>
  <c r="L251" i="7"/>
  <c r="L272" i="2"/>
  <c r="N348" i="7"/>
  <c r="L348" i="7"/>
  <c r="L354" i="2"/>
  <c r="N293" i="7"/>
  <c r="L293" i="7"/>
  <c r="L79" i="2"/>
  <c r="N37" i="7"/>
  <c r="L37" i="7"/>
  <c r="L221" i="2"/>
  <c r="N317" i="7"/>
  <c r="L317" i="7"/>
  <c r="L327" i="2"/>
  <c r="N76" i="7"/>
  <c r="L76" i="7"/>
  <c r="L87" i="2"/>
  <c r="N103" i="7"/>
  <c r="L103" i="7"/>
  <c r="L212" i="2"/>
  <c r="N10" i="7"/>
  <c r="L10" i="7"/>
  <c r="L106" i="2"/>
  <c r="N12" i="7"/>
  <c r="L12" i="7"/>
  <c r="L35" i="2"/>
  <c r="N23" i="7"/>
  <c r="L23" i="7"/>
  <c r="L139" i="2"/>
  <c r="N28" i="7"/>
  <c r="L28" i="7"/>
  <c r="L283" i="2"/>
  <c r="N32" i="7"/>
  <c r="L32" i="7"/>
  <c r="L296" i="2"/>
  <c r="N316" i="7"/>
  <c r="L316" i="7"/>
  <c r="L325" i="2"/>
  <c r="N43" i="7"/>
  <c r="L43" i="7"/>
  <c r="L266" i="2"/>
  <c r="N52" i="7"/>
  <c r="L52" i="7"/>
  <c r="L16" i="2"/>
  <c r="N55" i="7"/>
  <c r="L55" i="7"/>
  <c r="L126" i="2"/>
  <c r="N61" i="7"/>
  <c r="L61" i="7"/>
  <c r="L299" i="2"/>
  <c r="N65" i="7"/>
  <c r="L65" i="7"/>
  <c r="L174" i="2"/>
  <c r="N318" i="7"/>
  <c r="L318" i="7"/>
  <c r="L326" i="2"/>
  <c r="N71" i="7"/>
  <c r="L71" i="7"/>
  <c r="L273" i="2"/>
  <c r="N78" i="7"/>
  <c r="L78" i="7"/>
  <c r="L179" i="2"/>
  <c r="N320" i="7"/>
  <c r="L320" i="7"/>
  <c r="L322" i="2"/>
  <c r="N323" i="7"/>
  <c r="L323" i="7"/>
  <c r="L328" i="2"/>
  <c r="N86" i="7"/>
  <c r="L86" i="7"/>
  <c r="L254" i="2"/>
  <c r="K7" i="2"/>
  <c r="L7" i="2"/>
  <c r="N91" i="7"/>
  <c r="L91" i="7"/>
  <c r="L243" i="2"/>
  <c r="N102" i="7"/>
  <c r="L102" i="7"/>
  <c r="L133" i="2"/>
  <c r="N96" i="7"/>
  <c r="L96" i="7"/>
  <c r="L227" i="2"/>
  <c r="N93" i="7"/>
  <c r="L93" i="7"/>
  <c r="L290" i="2"/>
  <c r="N107" i="7"/>
  <c r="L107" i="7"/>
  <c r="L219" i="2"/>
  <c r="N117" i="7"/>
  <c r="L117" i="7"/>
  <c r="L187" i="2"/>
  <c r="N328" i="7"/>
  <c r="L328" i="7"/>
  <c r="L341" i="2"/>
  <c r="N114" i="7"/>
  <c r="L114" i="7"/>
  <c r="L18" i="2"/>
  <c r="N123" i="7"/>
  <c r="L123" i="7"/>
  <c r="L25" i="2"/>
  <c r="N126" i="7"/>
  <c r="L126" i="7"/>
  <c r="L12" i="2"/>
  <c r="N134" i="7"/>
  <c r="L134" i="7"/>
  <c r="L156" i="2"/>
  <c r="K373" i="2"/>
  <c r="L373" i="2"/>
  <c r="N135" i="7"/>
  <c r="L135" i="7"/>
  <c r="L277" i="2"/>
  <c r="N331" i="7"/>
  <c r="L331" i="7"/>
  <c r="L330" i="2"/>
  <c r="N141" i="7"/>
  <c r="L141" i="7"/>
  <c r="L382" i="2"/>
  <c r="N146" i="7"/>
  <c r="L146" i="7"/>
  <c r="L108" i="2"/>
  <c r="N152" i="7"/>
  <c r="L152" i="7"/>
  <c r="L183" i="2"/>
  <c r="N144" i="7"/>
  <c r="L144" i="7"/>
  <c r="L248" i="2"/>
  <c r="N156" i="7"/>
  <c r="L156" i="7"/>
  <c r="L176" i="2"/>
  <c r="N161" i="7"/>
  <c r="L161" i="7"/>
  <c r="L261" i="2"/>
  <c r="N166" i="7"/>
  <c r="L166" i="7"/>
  <c r="L158" i="2"/>
  <c r="N183" i="7"/>
  <c r="L183" i="7"/>
  <c r="L80" i="2"/>
  <c r="N336" i="7"/>
  <c r="L336" i="7"/>
  <c r="L324" i="2"/>
  <c r="N193" i="7"/>
  <c r="L193" i="7"/>
  <c r="L265" i="2"/>
  <c r="N200" i="7"/>
  <c r="L200" i="7"/>
  <c r="L107" i="2"/>
  <c r="N207" i="7"/>
  <c r="L207" i="7"/>
  <c r="L78" i="2"/>
  <c r="N214" i="7"/>
  <c r="L214" i="7"/>
  <c r="L275" i="2"/>
  <c r="N217" i="7"/>
  <c r="L217" i="7"/>
  <c r="L163" i="2"/>
  <c r="N228" i="7"/>
  <c r="L228" i="7"/>
  <c r="L14" i="2"/>
  <c r="N240" i="7"/>
  <c r="L240" i="7"/>
  <c r="L92" i="2"/>
  <c r="K361" i="2"/>
  <c r="L361" i="2"/>
  <c r="N246" i="7"/>
  <c r="L246" i="7"/>
  <c r="L298" i="2"/>
  <c r="N243" i="7"/>
  <c r="L243" i="7"/>
  <c r="L88" i="2"/>
  <c r="N342" i="7"/>
  <c r="L342" i="7"/>
  <c r="L338" i="2"/>
  <c r="N252" i="7"/>
  <c r="L252" i="7"/>
  <c r="L162" i="2"/>
  <c r="N255" i="7"/>
  <c r="L255" i="7"/>
  <c r="L34" i="2"/>
  <c r="N257" i="7"/>
  <c r="L257" i="7"/>
  <c r="L310" i="2"/>
  <c r="K6" i="2"/>
  <c r="L6" i="2"/>
  <c r="N263" i="7"/>
  <c r="L263" i="7"/>
  <c r="L215" i="2"/>
  <c r="N266" i="7"/>
  <c r="L266" i="7"/>
  <c r="L84" i="2"/>
  <c r="N270" i="7"/>
  <c r="L270" i="7"/>
  <c r="L257" i="2"/>
  <c r="N349" i="7"/>
  <c r="L349" i="7"/>
  <c r="L340" i="2"/>
  <c r="N279" i="7"/>
  <c r="L279" i="7"/>
  <c r="L53" i="2"/>
  <c r="N278" i="7"/>
  <c r="L278" i="7"/>
  <c r="L82" i="2"/>
  <c r="N282" i="7"/>
  <c r="L282" i="7"/>
  <c r="L145" i="2"/>
  <c r="N289" i="7"/>
  <c r="L289" i="7"/>
  <c r="L165" i="2"/>
  <c r="K376" i="2"/>
  <c r="K5" i="2"/>
  <c r="K360" i="2"/>
  <c r="K366" i="2"/>
  <c r="K369" i="2"/>
  <c r="K362" i="2"/>
  <c r="K363" i="2"/>
  <c r="K365" i="2"/>
  <c r="K293" i="2"/>
  <c r="K288" i="7"/>
  <c r="K8" i="2"/>
  <c r="K3" i="2"/>
  <c r="K370" i="2"/>
  <c r="M351" i="7"/>
  <c r="M316" i="2"/>
  <c r="M245" i="2"/>
  <c r="M9" i="7"/>
  <c r="M14" i="7"/>
  <c r="M48" i="2"/>
  <c r="M16" i="7"/>
  <c r="M294" i="2"/>
  <c r="M20" i="7"/>
  <c r="M309" i="2"/>
  <c r="M33" i="7"/>
  <c r="M155" i="2"/>
  <c r="M41" i="7"/>
  <c r="M38" i="2"/>
  <c r="M39" i="7"/>
  <c r="M100" i="2"/>
  <c r="M51" i="7"/>
  <c r="M116" i="2"/>
  <c r="M58" i="7"/>
  <c r="M251" i="2"/>
  <c r="M68" i="7"/>
  <c r="M198" i="2"/>
  <c r="M70" i="7"/>
  <c r="M157" i="2"/>
  <c r="M322" i="7"/>
  <c r="M339" i="2"/>
  <c r="M87" i="7"/>
  <c r="M238" i="2"/>
  <c r="M89" i="7"/>
  <c r="M57" i="2"/>
  <c r="M103" i="7"/>
  <c r="M212" i="2"/>
  <c r="M101" i="7"/>
  <c r="M240" i="2"/>
  <c r="M108" i="7"/>
  <c r="M287" i="2"/>
  <c r="M111" i="7"/>
  <c r="M252" i="2"/>
  <c r="M122" i="7"/>
  <c r="M207" i="2"/>
  <c r="M136" i="7"/>
  <c r="M181" i="2"/>
  <c r="M137" i="7"/>
  <c r="M142" i="2"/>
  <c r="M143" i="7"/>
  <c r="M96" i="2"/>
  <c r="M219" i="7"/>
  <c r="M26" i="2"/>
  <c r="M226" i="7"/>
  <c r="M28" i="2"/>
  <c r="M231" i="7"/>
  <c r="M121" i="2"/>
  <c r="M227" i="7"/>
  <c r="M300" i="2"/>
  <c r="M237" i="7"/>
  <c r="M141" i="2"/>
  <c r="M315" i="2"/>
  <c r="M341" i="7"/>
  <c r="K353" i="7"/>
  <c r="K319" i="2"/>
  <c r="K245" i="2"/>
  <c r="K9" i="7"/>
  <c r="K16" i="7"/>
  <c r="K294" i="2"/>
  <c r="K33" i="7"/>
  <c r="K155" i="2"/>
  <c r="K41" i="7"/>
  <c r="K38" i="2"/>
  <c r="K39" i="7"/>
  <c r="K100" i="2"/>
  <c r="K51" i="7"/>
  <c r="K116" i="2"/>
  <c r="K58" i="7"/>
  <c r="K251" i="2"/>
  <c r="K68" i="7"/>
  <c r="K198" i="2"/>
  <c r="K76" i="7"/>
  <c r="K87" i="2"/>
  <c r="K80" i="7"/>
  <c r="K20" i="2"/>
  <c r="K324" i="7"/>
  <c r="K336" i="2"/>
  <c r="K105" i="7"/>
  <c r="K223" i="2"/>
  <c r="K103" i="7"/>
  <c r="K212" i="2"/>
  <c r="K108" i="7"/>
  <c r="K287" i="2"/>
  <c r="K111" i="7"/>
  <c r="K252" i="2"/>
  <c r="K119" i="7"/>
  <c r="K164" i="2"/>
  <c r="K128" i="7"/>
  <c r="K305" i="2"/>
  <c r="K151" i="7"/>
  <c r="K49" i="2"/>
  <c r="K219" i="7"/>
  <c r="K26" i="2"/>
  <c r="K226" i="7"/>
  <c r="K28" i="2"/>
  <c r="K237" i="7"/>
  <c r="K141" i="2"/>
  <c r="K242" i="7"/>
  <c r="K232" i="2"/>
  <c r="K315" i="2"/>
  <c r="K341" i="7"/>
  <c r="K249" i="7"/>
  <c r="K122" i="2"/>
  <c r="K343" i="2"/>
  <c r="K344" i="7"/>
  <c r="K254" i="7"/>
  <c r="K17" i="2"/>
  <c r="K259" i="7"/>
  <c r="K217" i="2"/>
  <c r="K261" i="7"/>
  <c r="K104" i="2"/>
  <c r="K268" i="7"/>
  <c r="K98" i="2"/>
  <c r="K347" i="7"/>
  <c r="K353" i="2"/>
  <c r="K272" i="7"/>
  <c r="K259" i="2"/>
  <c r="K273" i="7"/>
  <c r="K214" i="2"/>
  <c r="K280" i="7"/>
  <c r="K138" i="2"/>
  <c r="K283" i="7"/>
  <c r="K228" i="2"/>
  <c r="K287" i="7"/>
  <c r="K132" i="2"/>
  <c r="M291" i="7"/>
  <c r="M190" i="2"/>
  <c r="M295" i="7"/>
  <c r="M311" i="2"/>
  <c r="M299" i="7"/>
  <c r="M233" i="2"/>
  <c r="M303" i="7"/>
  <c r="M154" i="2"/>
  <c r="M305" i="7"/>
  <c r="M32" i="2"/>
  <c r="M2" i="7"/>
  <c r="M128" i="2"/>
  <c r="M222" i="7"/>
  <c r="M267" i="2"/>
  <c r="M224" i="7"/>
  <c r="M278" i="2"/>
  <c r="M5" i="7"/>
  <c r="M236" i="2"/>
  <c r="M8" i="7"/>
  <c r="M230" i="2"/>
  <c r="M268" i="2"/>
  <c r="M11" i="7"/>
  <c r="M15" i="7"/>
  <c r="M247" i="2"/>
  <c r="M19" i="7"/>
  <c r="M256" i="2"/>
  <c r="M22" i="7"/>
  <c r="M263" i="2"/>
  <c r="M24" i="7"/>
  <c r="M76" i="2"/>
  <c r="M332" i="2"/>
  <c r="M314" i="7"/>
  <c r="M35" i="7"/>
  <c r="M308" i="2"/>
  <c r="M34" i="7"/>
  <c r="M61" i="2"/>
  <c r="M40" i="7"/>
  <c r="M280" i="2"/>
  <c r="M45" i="7"/>
  <c r="M192" i="2"/>
  <c r="M152" i="2"/>
  <c r="M38" i="7"/>
  <c r="M53" i="7"/>
  <c r="M93" i="2"/>
  <c r="M50" i="7"/>
  <c r="M36" i="2"/>
  <c r="M54" i="7"/>
  <c r="M58" i="2"/>
  <c r="M62" i="7"/>
  <c r="M52" i="2"/>
  <c r="M59" i="7"/>
  <c r="M44" i="2"/>
  <c r="M66" i="7"/>
  <c r="M199" i="2"/>
  <c r="M67" i="7"/>
  <c r="M160" i="2"/>
  <c r="M72" i="7"/>
  <c r="M105" i="2"/>
  <c r="M74" i="7"/>
  <c r="M178" i="2"/>
  <c r="M79" i="7"/>
  <c r="M189" i="2"/>
  <c r="M81" i="7"/>
  <c r="M11" i="2"/>
  <c r="M83" i="7"/>
  <c r="M50" i="2"/>
  <c r="M326" i="7"/>
  <c r="M318" i="2"/>
  <c r="M325" i="7"/>
  <c r="M342" i="2"/>
  <c r="M88" i="7"/>
  <c r="M33" i="2"/>
  <c r="M100" i="7"/>
  <c r="M213" i="2"/>
  <c r="M104" i="7"/>
  <c r="M226" i="2"/>
  <c r="M98" i="7"/>
  <c r="M47" i="2"/>
  <c r="M329" i="7"/>
  <c r="M313" i="2"/>
  <c r="M110" i="7"/>
  <c r="M137" i="2"/>
  <c r="M116" i="7"/>
  <c r="M208" i="2"/>
  <c r="M125" i="7"/>
  <c r="M90" i="2"/>
  <c r="M124" i="7"/>
  <c r="M197" i="2"/>
  <c r="M127" i="7"/>
  <c r="M97" i="2"/>
  <c r="M131" i="7"/>
  <c r="M135" i="2"/>
  <c r="M132" i="7"/>
  <c r="M270" i="2"/>
  <c r="M140" i="7"/>
  <c r="M378" i="2"/>
  <c r="M139" i="7"/>
  <c r="M381" i="2"/>
  <c r="M145" i="7"/>
  <c r="M191" i="2"/>
  <c r="M134" i="2"/>
  <c r="M155" i="7"/>
  <c r="M158" i="7"/>
  <c r="M146" i="2"/>
  <c r="M157" i="7"/>
  <c r="M31" i="2"/>
  <c r="M162" i="7"/>
  <c r="M194" i="2"/>
  <c r="M163" i="7"/>
  <c r="M286" i="2"/>
  <c r="M167" i="7"/>
  <c r="M186" i="2"/>
  <c r="M171" i="7"/>
  <c r="M9" i="2"/>
  <c r="M172" i="7"/>
  <c r="M75" i="2"/>
  <c r="M333" i="7"/>
  <c r="M346" i="2"/>
  <c r="M334" i="7"/>
  <c r="M355" i="2"/>
  <c r="M190" i="7"/>
  <c r="M70" i="2"/>
  <c r="M191" i="7"/>
  <c r="M129" i="2"/>
  <c r="M194" i="7"/>
  <c r="M22" i="2"/>
  <c r="M202" i="7"/>
  <c r="M69" i="2"/>
  <c r="M201" i="7"/>
  <c r="M246" i="2"/>
  <c r="M210" i="7"/>
  <c r="M125" i="2"/>
  <c r="M206" i="7"/>
  <c r="M292" i="2"/>
  <c r="M213" i="7"/>
  <c r="M210" i="2"/>
  <c r="M216" i="7"/>
  <c r="M276" i="2"/>
  <c r="M234" i="7"/>
  <c r="M101" i="2"/>
  <c r="M230" i="7"/>
  <c r="M94" i="2"/>
  <c r="M236" i="7"/>
  <c r="M307" i="2"/>
  <c r="M238" i="7"/>
  <c r="M51" i="2"/>
  <c r="M247" i="7"/>
  <c r="M284" i="2"/>
  <c r="M241" i="7"/>
  <c r="M115" i="2"/>
  <c r="M244" i="7"/>
  <c r="M81" i="2"/>
  <c r="M343" i="7"/>
  <c r="M337" i="2"/>
  <c r="M345" i="7"/>
  <c r="M351" i="2"/>
  <c r="M258" i="7"/>
  <c r="M83" i="2"/>
  <c r="M253" i="7"/>
  <c r="M203" i="2"/>
  <c r="M260" i="7"/>
  <c r="M71" i="2"/>
  <c r="M267" i="7"/>
  <c r="M241" i="2"/>
  <c r="M269" i="7"/>
  <c r="M91" i="2"/>
  <c r="M271" i="7"/>
  <c r="M269" i="2"/>
  <c r="M275" i="7"/>
  <c r="M64" i="2"/>
  <c r="M350" i="7"/>
  <c r="M333" i="2"/>
  <c r="M281" i="7"/>
  <c r="M45" i="2"/>
  <c r="M284" i="7"/>
  <c r="M169" i="2"/>
  <c r="M292" i="7"/>
  <c r="M291" i="2"/>
  <c r="K291" i="7"/>
  <c r="K190" i="2"/>
  <c r="K295" i="7"/>
  <c r="K311" i="2"/>
  <c r="K299" i="7"/>
  <c r="K233" i="2"/>
  <c r="K303" i="7"/>
  <c r="K154" i="2"/>
  <c r="K305" i="7"/>
  <c r="K32" i="2"/>
  <c r="K2" i="7"/>
  <c r="K128" i="2"/>
  <c r="K222" i="7"/>
  <c r="K267" i="2"/>
  <c r="K278" i="2"/>
  <c r="K224" i="7"/>
  <c r="M80" i="7"/>
  <c r="M20" i="2"/>
  <c r="M223" i="2"/>
  <c r="M105" i="7"/>
  <c r="M118" i="7"/>
  <c r="M167" i="2"/>
  <c r="M113" i="7"/>
  <c r="M202" i="2"/>
  <c r="M119" i="7"/>
  <c r="M164" i="2"/>
  <c r="M149" i="7"/>
  <c r="M206" i="2"/>
  <c r="M179" i="7"/>
  <c r="M218" i="2"/>
  <c r="M242" i="7"/>
  <c r="M232" i="2"/>
  <c r="M122" i="2"/>
  <c r="M249" i="7"/>
  <c r="M343" i="2"/>
  <c r="M344" i="7"/>
  <c r="M254" i="7"/>
  <c r="M17" i="2"/>
  <c r="M259" i="7"/>
  <c r="M217" i="2"/>
  <c r="M261" i="7"/>
  <c r="M104" i="2"/>
  <c r="M347" i="7"/>
  <c r="M353" i="2"/>
  <c r="M273" i="7"/>
  <c r="M214" i="2"/>
  <c r="M287" i="7"/>
  <c r="M132" i="2"/>
  <c r="K70" i="7"/>
  <c r="K157" i="2"/>
  <c r="K322" i="7"/>
  <c r="K339" i="2"/>
  <c r="K89" i="7"/>
  <c r="K57" i="2"/>
  <c r="K95" i="7"/>
  <c r="K209" i="2"/>
  <c r="K101" i="7"/>
  <c r="K240" i="2"/>
  <c r="K118" i="7"/>
  <c r="K167" i="2"/>
  <c r="K113" i="7"/>
  <c r="K202" i="2"/>
  <c r="K122" i="7"/>
  <c r="K207" i="2"/>
  <c r="K136" i="7"/>
  <c r="K181" i="2"/>
  <c r="K137" i="7"/>
  <c r="K142" i="2"/>
  <c r="K142" i="7"/>
  <c r="K380" i="2"/>
  <c r="K149" i="7"/>
  <c r="K206" i="2"/>
  <c r="K143" i="7"/>
  <c r="K96" i="2"/>
  <c r="K165" i="7"/>
  <c r="K39" i="2"/>
  <c r="K179" i="7"/>
  <c r="K218" i="2"/>
  <c r="K335" i="7"/>
  <c r="K314" i="2"/>
  <c r="K197" i="7"/>
  <c r="K65" i="2"/>
  <c r="K227" i="7"/>
  <c r="K300" i="2"/>
  <c r="K5" i="7"/>
  <c r="K236" i="2"/>
  <c r="K8" i="7"/>
  <c r="K230" i="2"/>
  <c r="K15" i="7"/>
  <c r="K247" i="2"/>
  <c r="K19" i="7"/>
  <c r="K256" i="2"/>
  <c r="K22" i="7"/>
  <c r="K263" i="2"/>
  <c r="K24" i="7"/>
  <c r="K76" i="2"/>
  <c r="K35" i="7"/>
  <c r="K308" i="2"/>
  <c r="K45" i="7"/>
  <c r="K192" i="2"/>
  <c r="K54" i="7"/>
  <c r="K58" i="2"/>
  <c r="K74" i="7"/>
  <c r="K178" i="2"/>
  <c r="K110" i="7"/>
  <c r="K137" i="2"/>
  <c r="K116" i="7"/>
  <c r="K208" i="2"/>
  <c r="K125" i="7"/>
  <c r="K90" i="2"/>
  <c r="K124" i="7"/>
  <c r="K197" i="2"/>
  <c r="K127" i="7"/>
  <c r="K97" i="2"/>
  <c r="K131" i="7"/>
  <c r="K135" i="2"/>
  <c r="K132" i="7"/>
  <c r="K270" i="2"/>
  <c r="K140" i="7"/>
  <c r="K378" i="2"/>
  <c r="K157" i="7"/>
  <c r="K31" i="2"/>
  <c r="K333" i="7"/>
  <c r="K346" i="2"/>
  <c r="K334" i="7"/>
  <c r="K355" i="2"/>
  <c r="K190" i="7"/>
  <c r="K70" i="2"/>
  <c r="K191" i="7"/>
  <c r="K129" i="2"/>
  <c r="K194" i="7"/>
  <c r="K22" i="2"/>
  <c r="K210" i="7"/>
  <c r="K125" i="2"/>
  <c r="K216" i="7"/>
  <c r="K276" i="2"/>
  <c r="K230" i="7"/>
  <c r="K94" i="2"/>
  <c r="K247" i="7"/>
  <c r="K284" i="2"/>
  <c r="K244" i="7"/>
  <c r="K81" i="2"/>
  <c r="K345" i="7"/>
  <c r="K351" i="2"/>
  <c r="K253" i="7"/>
  <c r="K203" i="2"/>
  <c r="K267" i="7"/>
  <c r="K241" i="2"/>
  <c r="K275" i="7"/>
  <c r="K64" i="2"/>
  <c r="K281" i="7"/>
  <c r="K45" i="2"/>
  <c r="K292" i="7"/>
  <c r="K291" i="2"/>
  <c r="M296" i="7"/>
  <c r="M304" i="2"/>
  <c r="M306" i="7"/>
  <c r="M74" i="2"/>
  <c r="M6" i="7"/>
  <c r="M279" i="2"/>
  <c r="M12" i="7"/>
  <c r="M35" i="2"/>
  <c r="M28" i="7"/>
  <c r="M283" i="2"/>
  <c r="M42" i="7"/>
  <c r="M171" i="2"/>
  <c r="M55" i="7"/>
  <c r="M126" i="2"/>
  <c r="M65" i="7"/>
  <c r="M174" i="2"/>
  <c r="M71" i="7"/>
  <c r="M273" i="2"/>
  <c r="M320" i="7"/>
  <c r="M322" i="2"/>
  <c r="M85" i="7"/>
  <c r="M211" i="2"/>
  <c r="M86" i="7"/>
  <c r="M254" i="2"/>
  <c r="M91" i="7"/>
  <c r="M243" i="2"/>
  <c r="M102" i="7"/>
  <c r="M133" i="2"/>
  <c r="M96" i="7"/>
  <c r="M227" i="2"/>
  <c r="M93" i="7"/>
  <c r="M290" i="2"/>
  <c r="M107" i="7"/>
  <c r="M219" i="2"/>
  <c r="M187" i="2"/>
  <c r="M117" i="7"/>
  <c r="M328" i="7"/>
  <c r="M341" i="2"/>
  <c r="M114" i="7"/>
  <c r="M18" i="2"/>
  <c r="M123" i="7"/>
  <c r="M25" i="2"/>
  <c r="M126" i="7"/>
  <c r="M12" i="2"/>
  <c r="M134" i="7"/>
  <c r="M156" i="2"/>
  <c r="M135" i="7"/>
  <c r="M277" i="2"/>
  <c r="M331" i="7"/>
  <c r="M330" i="2"/>
  <c r="M141" i="7"/>
  <c r="M382" i="2"/>
  <c r="M146" i="7"/>
  <c r="M108" i="2"/>
  <c r="M152" i="7"/>
  <c r="M183" i="2"/>
  <c r="M144" i="7"/>
  <c r="M248" i="2"/>
  <c r="M156" i="7"/>
  <c r="M176" i="2"/>
  <c r="M153" i="7"/>
  <c r="M172" i="2"/>
  <c r="M161" i="7"/>
  <c r="M261" i="2"/>
  <c r="M160" i="7"/>
  <c r="M173" i="2"/>
  <c r="M166" i="7"/>
  <c r="M158" i="2"/>
  <c r="M170" i="7"/>
  <c r="M231" i="2"/>
  <c r="M175" i="7"/>
  <c r="M229" i="2"/>
  <c r="M183" i="7"/>
  <c r="M80" i="2"/>
  <c r="M184" i="7"/>
  <c r="M182" i="2"/>
  <c r="M186" i="7"/>
  <c r="M117" i="2"/>
  <c r="M336" i="7"/>
  <c r="M324" i="2"/>
  <c r="M188" i="7"/>
  <c r="M149" i="2"/>
  <c r="M193" i="7"/>
  <c r="M265" i="2"/>
  <c r="M192" i="7"/>
  <c r="M60" i="2"/>
  <c r="M200" i="7"/>
  <c r="M107" i="2"/>
  <c r="M199" i="7"/>
  <c r="M40" i="2"/>
  <c r="M207" i="7"/>
  <c r="M78" i="2"/>
  <c r="M214" i="7"/>
  <c r="M275" i="2"/>
  <c r="M220" i="7"/>
  <c r="M114" i="2"/>
  <c r="M217" i="7"/>
  <c r="M163" i="2"/>
  <c r="M228" i="7"/>
  <c r="M14" i="2"/>
  <c r="M229" i="7"/>
  <c r="M24" i="2"/>
  <c r="M240" i="7"/>
  <c r="M92" i="2"/>
  <c r="M246" i="7"/>
  <c r="M298" i="2"/>
  <c r="M340" i="7"/>
  <c r="M345" i="2"/>
  <c r="M243" i="7"/>
  <c r="M88" i="2"/>
  <c r="M342" i="7"/>
  <c r="M338" i="2"/>
  <c r="M252" i="7"/>
  <c r="M162" i="2"/>
  <c r="M255" i="7"/>
  <c r="M34" i="2"/>
  <c r="M257" i="7"/>
  <c r="M310" i="2"/>
  <c r="M263" i="7"/>
  <c r="M215" i="2"/>
  <c r="M266" i="7"/>
  <c r="M84" i="2"/>
  <c r="M270" i="7"/>
  <c r="M257" i="2"/>
  <c r="M349" i="7"/>
  <c r="M340" i="2"/>
  <c r="M279" i="7"/>
  <c r="M53" i="2"/>
  <c r="M278" i="7"/>
  <c r="M82" i="2"/>
  <c r="M282" i="7"/>
  <c r="M145" i="2"/>
  <c r="M352" i="7"/>
  <c r="M321" i="2"/>
  <c r="M289" i="7"/>
  <c r="M165" i="2"/>
  <c r="K290" i="7"/>
  <c r="K140" i="2"/>
  <c r="K296" i="7"/>
  <c r="K304" i="2"/>
  <c r="K300" i="7"/>
  <c r="K188" i="2"/>
  <c r="K304" i="7"/>
  <c r="K220" i="2"/>
  <c r="K306" i="7"/>
  <c r="K74" i="2"/>
  <c r="K4" i="7"/>
  <c r="K237" i="2"/>
  <c r="K223" i="7"/>
  <c r="K262" i="2"/>
  <c r="K172" i="7"/>
  <c r="K75" i="2"/>
  <c r="K271" i="7"/>
  <c r="K269" i="2"/>
  <c r="K284" i="7"/>
  <c r="K169" i="2"/>
  <c r="M300" i="7"/>
  <c r="M188" i="2"/>
  <c r="M4" i="7"/>
  <c r="M237" i="2"/>
  <c r="M10" i="7"/>
  <c r="M106" i="2"/>
  <c r="M23" i="7"/>
  <c r="M139" i="2"/>
  <c r="M32" i="7"/>
  <c r="M296" i="2"/>
  <c r="M318" i="7"/>
  <c r="M326" i="2"/>
  <c r="K43" i="7"/>
  <c r="K266" i="2"/>
  <c r="K47" i="7"/>
  <c r="K271" i="2"/>
  <c r="K55" i="7"/>
  <c r="K126" i="2"/>
  <c r="K57" i="7"/>
  <c r="K85" i="2"/>
  <c r="K61" i="7"/>
  <c r="K299" i="2"/>
  <c r="K65" i="7"/>
  <c r="K174" i="2"/>
  <c r="K71" i="7"/>
  <c r="K273" i="2"/>
  <c r="K78" i="7"/>
  <c r="K179" i="2"/>
  <c r="K320" i="7"/>
  <c r="K322" i="2"/>
  <c r="K323" i="7"/>
  <c r="K328" i="2"/>
  <c r="K85" i="7"/>
  <c r="K211" i="2"/>
  <c r="K86" i="7"/>
  <c r="K254" i="2"/>
  <c r="K91" i="7"/>
  <c r="K243" i="2"/>
  <c r="K102" i="7"/>
  <c r="K133" i="2"/>
  <c r="K96" i="7"/>
  <c r="K227" i="2"/>
  <c r="K93" i="7"/>
  <c r="K290" i="2"/>
  <c r="K107" i="7"/>
  <c r="K219" i="2"/>
  <c r="K117" i="7"/>
  <c r="K187" i="2"/>
  <c r="K328" i="7"/>
  <c r="K341" i="2"/>
  <c r="K114" i="7"/>
  <c r="K18" i="2"/>
  <c r="K123" i="7"/>
  <c r="K25" i="2"/>
  <c r="K126" i="7"/>
  <c r="K12" i="2"/>
  <c r="K134" i="7"/>
  <c r="K156" i="2"/>
  <c r="K135" i="7"/>
  <c r="K277" i="2"/>
  <c r="K331" i="7"/>
  <c r="K330" i="2"/>
  <c r="K141" i="7"/>
  <c r="K382" i="2"/>
  <c r="K146" i="7"/>
  <c r="K108" i="2"/>
  <c r="K152" i="7"/>
  <c r="K183" i="2"/>
  <c r="K144" i="7"/>
  <c r="K248" i="2"/>
  <c r="K156" i="7"/>
  <c r="K176" i="2"/>
  <c r="K153" i="7"/>
  <c r="K172" i="2"/>
  <c r="K161" i="7"/>
  <c r="K261" i="2"/>
  <c r="K160" i="7"/>
  <c r="K173" i="2"/>
  <c r="K166" i="7"/>
  <c r="K158" i="2"/>
  <c r="K170" i="7"/>
  <c r="K231" i="2"/>
  <c r="K175" i="7"/>
  <c r="K229" i="2"/>
  <c r="K183" i="7"/>
  <c r="K80" i="2"/>
  <c r="K184" i="7"/>
  <c r="K182" i="2"/>
  <c r="K186" i="7"/>
  <c r="K117" i="2"/>
  <c r="K336" i="7"/>
  <c r="K324" i="2"/>
  <c r="K188" i="7"/>
  <c r="K149" i="2"/>
  <c r="K193" i="7"/>
  <c r="K265" i="2"/>
  <c r="K192" i="7"/>
  <c r="K60" i="2"/>
  <c r="K200" i="7"/>
  <c r="K107" i="2"/>
  <c r="K199" i="7"/>
  <c r="K40" i="2"/>
  <c r="K207" i="7"/>
  <c r="K78" i="2"/>
  <c r="K214" i="7"/>
  <c r="K275" i="2"/>
  <c r="K220" i="7"/>
  <c r="K114" i="2"/>
  <c r="K217" i="7"/>
  <c r="K163" i="2"/>
  <c r="K228" i="7"/>
  <c r="K14" i="2"/>
  <c r="K229" i="7"/>
  <c r="K24" i="2"/>
  <c r="K92" i="2"/>
  <c r="K240" i="7"/>
  <c r="K246" i="7"/>
  <c r="K298" i="2"/>
  <c r="K340" i="7"/>
  <c r="K345" i="2"/>
  <c r="K243" i="7"/>
  <c r="K88" i="2"/>
  <c r="K342" i="7"/>
  <c r="K338" i="2"/>
  <c r="K252" i="7"/>
  <c r="K162" i="2"/>
  <c r="K255" i="7"/>
  <c r="K34" i="2"/>
  <c r="K257" i="7"/>
  <c r="K310" i="2"/>
  <c r="K263" i="7"/>
  <c r="K215" i="2"/>
  <c r="K266" i="7"/>
  <c r="K84" i="2"/>
  <c r="K270" i="7"/>
  <c r="K257" i="2"/>
  <c r="K349" i="7"/>
  <c r="K340" i="2"/>
  <c r="K279" i="7"/>
  <c r="K53" i="2"/>
  <c r="K278" i="7"/>
  <c r="K82" i="2"/>
  <c r="K282" i="7"/>
  <c r="K145" i="2"/>
  <c r="K352" i="7"/>
  <c r="K321" i="2"/>
  <c r="K289" i="7"/>
  <c r="K165" i="2"/>
  <c r="M294" i="7"/>
  <c r="M54" i="2"/>
  <c r="M297" i="7"/>
  <c r="M185" i="2"/>
  <c r="M301" i="7"/>
  <c r="M111" i="2"/>
  <c r="M354" i="7"/>
  <c r="M344" i="2"/>
  <c r="M308" i="7"/>
  <c r="M250" i="2"/>
  <c r="M3" i="7"/>
  <c r="M136" i="2"/>
  <c r="M221" i="7"/>
  <c r="M258" i="2"/>
  <c r="M128" i="7"/>
  <c r="M305" i="2"/>
  <c r="M142" i="7"/>
  <c r="M380" i="2"/>
  <c r="M151" i="7"/>
  <c r="M49" i="2"/>
  <c r="M164" i="7"/>
  <c r="M264" i="2"/>
  <c r="M174" i="7"/>
  <c r="M301" i="2"/>
  <c r="M180" i="7"/>
  <c r="M143" i="2"/>
  <c r="M189" i="7"/>
  <c r="M124" i="2"/>
  <c r="M197" i="7"/>
  <c r="M65" i="2"/>
  <c r="M204" i="7"/>
  <c r="M109" i="2"/>
  <c r="M203" i="7"/>
  <c r="M66" i="2"/>
  <c r="M209" i="7"/>
  <c r="M59" i="2"/>
  <c r="M283" i="7"/>
  <c r="M228" i="2"/>
  <c r="M288" i="7"/>
  <c r="M293" i="2"/>
  <c r="M47" i="7"/>
  <c r="M271" i="2"/>
  <c r="M57" i="7"/>
  <c r="M85" i="2"/>
  <c r="M78" i="7"/>
  <c r="M179" i="2"/>
  <c r="K242" i="2"/>
  <c r="K17" i="7"/>
  <c r="K18" i="7"/>
  <c r="K204" i="2"/>
  <c r="K25" i="7"/>
  <c r="K43" i="2"/>
  <c r="K28" i="7"/>
  <c r="K283" i="2"/>
  <c r="K32" i="7"/>
  <c r="K296" i="2"/>
  <c r="K42" i="7"/>
  <c r="K171" i="2"/>
  <c r="K52" i="7"/>
  <c r="K16" i="2"/>
  <c r="K318" i="7"/>
  <c r="K326" i="2"/>
  <c r="K307" i="7"/>
  <c r="K15" i="2"/>
  <c r="M310" i="7"/>
  <c r="M335" i="2"/>
  <c r="M312" i="2"/>
  <c r="M311" i="7"/>
  <c r="M13" i="7"/>
  <c r="M153" i="2"/>
  <c r="M21" i="7"/>
  <c r="M103" i="2"/>
  <c r="M331" i="2"/>
  <c r="M312" i="7"/>
  <c r="M313" i="7"/>
  <c r="M320" i="2"/>
  <c r="M29" i="7"/>
  <c r="M239" i="2"/>
  <c r="M31" i="7"/>
  <c r="M222" i="2"/>
  <c r="M44" i="7"/>
  <c r="M159" i="2"/>
  <c r="M315" i="7"/>
  <c r="M349" i="2"/>
  <c r="M46" i="7"/>
  <c r="M63" i="2"/>
  <c r="M36" i="7"/>
  <c r="M201" i="2"/>
  <c r="M49" i="7"/>
  <c r="M42" i="2"/>
  <c r="M56" i="7"/>
  <c r="M224" i="2"/>
  <c r="M63" i="7"/>
  <c r="M253" i="2"/>
  <c r="M64" i="7"/>
  <c r="M282" i="2"/>
  <c r="M319" i="7"/>
  <c r="M329" i="2"/>
  <c r="M69" i="7"/>
  <c r="M195" i="2"/>
  <c r="M73" i="7"/>
  <c r="M27" i="2"/>
  <c r="M77" i="7"/>
  <c r="M281" i="2"/>
  <c r="M321" i="7"/>
  <c r="M356" i="2"/>
  <c r="M82" i="7"/>
  <c r="M102" i="2"/>
  <c r="M84" i="7"/>
  <c r="M234" i="2"/>
  <c r="M327" i="7"/>
  <c r="M348" i="2"/>
  <c r="M90" i="7"/>
  <c r="M19" i="2"/>
  <c r="M97" i="7"/>
  <c r="M77" i="2"/>
  <c r="M99" i="7"/>
  <c r="M113" i="2"/>
  <c r="M94" i="7"/>
  <c r="M37" i="2"/>
  <c r="M92" i="7"/>
  <c r="M41" i="2"/>
  <c r="M109" i="7"/>
  <c r="M235" i="2"/>
  <c r="M106" i="7"/>
  <c r="M29" i="2"/>
  <c r="M112" i="7"/>
  <c r="M95" i="2"/>
  <c r="M115" i="7"/>
  <c r="M23" i="2"/>
  <c r="M121" i="7"/>
  <c r="M99" i="2"/>
  <c r="M120" i="7"/>
  <c r="M306" i="2"/>
  <c r="M130" i="7"/>
  <c r="M30" i="2"/>
  <c r="M129" i="7"/>
  <c r="M13" i="2"/>
  <c r="M133" i="7"/>
  <c r="M216" i="2"/>
  <c r="M330" i="7"/>
  <c r="M352" i="2"/>
  <c r="M138" i="7"/>
  <c r="M379" i="2"/>
  <c r="M147" i="7"/>
  <c r="M55" i="2"/>
  <c r="M150" i="7"/>
  <c r="M148" i="2"/>
  <c r="M148" i="7"/>
  <c r="M303" i="2"/>
  <c r="M332" i="7"/>
  <c r="M323" i="2"/>
  <c r="M154" i="7"/>
  <c r="M68" i="2"/>
  <c r="M168" i="7"/>
  <c r="M166" i="2"/>
  <c r="M159" i="7"/>
  <c r="M177" i="2"/>
  <c r="M178" i="7"/>
  <c r="M295" i="2"/>
  <c r="M176" i="7"/>
  <c r="M193" i="2"/>
  <c r="M173" i="7"/>
  <c r="M118" i="2"/>
  <c r="M182" i="7"/>
  <c r="M175" i="2"/>
  <c r="M185" i="7"/>
  <c r="M89" i="2"/>
  <c r="M187" i="7"/>
  <c r="M62" i="2"/>
  <c r="M196" i="7"/>
  <c r="M196" i="2"/>
  <c r="M337" i="7"/>
  <c r="M317" i="2"/>
  <c r="M198" i="7"/>
  <c r="M285" i="2"/>
  <c r="M338" i="7"/>
  <c r="M334" i="2"/>
  <c r="M208" i="7"/>
  <c r="M21" i="2"/>
  <c r="M211" i="7"/>
  <c r="M151" i="2"/>
  <c r="M212" i="7"/>
  <c r="M46" i="2"/>
  <c r="M218" i="7"/>
  <c r="M119" i="2"/>
  <c r="M215" i="7"/>
  <c r="M73" i="2"/>
  <c r="M232" i="7"/>
  <c r="M205" i="2"/>
  <c r="M233" i="7"/>
  <c r="M161" i="2"/>
  <c r="M235" i="7"/>
  <c r="M86" i="2"/>
  <c r="M239" i="7"/>
  <c r="M147" i="2"/>
  <c r="M245" i="7"/>
  <c r="M249" i="2"/>
  <c r="M248" i="7"/>
  <c r="M274" i="2"/>
  <c r="M250" i="7"/>
  <c r="M127" i="2"/>
  <c r="M251" i="7"/>
  <c r="M272" i="2"/>
  <c r="M256" i="7"/>
  <c r="M131" i="2"/>
  <c r="M346" i="7"/>
  <c r="M350" i="2"/>
  <c r="M264" i="7"/>
  <c r="M200" i="2"/>
  <c r="M262" i="7"/>
  <c r="M260" i="2"/>
  <c r="M265" i="7"/>
  <c r="M123" i="2"/>
  <c r="M354" i="2"/>
  <c r="M348" i="7"/>
  <c r="M274" i="7"/>
  <c r="M168" i="2"/>
  <c r="M276" i="7"/>
  <c r="M302" i="2"/>
  <c r="M277" i="7"/>
  <c r="M56" i="2"/>
  <c r="M285" i="7"/>
  <c r="M255" i="2"/>
  <c r="M286" i="7"/>
  <c r="M72" i="2"/>
  <c r="M293" i="7"/>
  <c r="M79" i="2"/>
  <c r="K294" i="7"/>
  <c r="K54" i="2"/>
  <c r="K297" i="7"/>
  <c r="K185" i="2"/>
  <c r="K301" i="7"/>
  <c r="K111" i="2"/>
  <c r="K354" i="7"/>
  <c r="K344" i="2"/>
  <c r="K308" i="7"/>
  <c r="K250" i="2"/>
  <c r="K3" i="7"/>
  <c r="K136" i="2"/>
  <c r="K221" i="7"/>
  <c r="K258" i="2"/>
  <c r="M7" i="7"/>
  <c r="M225" i="2"/>
  <c r="M37" i="7"/>
  <c r="M221" i="2"/>
  <c r="M48" i="7"/>
  <c r="M10" i="2"/>
  <c r="M317" i="7"/>
  <c r="M327" i="2"/>
  <c r="M60" i="7"/>
  <c r="M144" i="2"/>
  <c r="M75" i="7"/>
  <c r="M289" i="2"/>
  <c r="M76" i="7"/>
  <c r="M87" i="2"/>
  <c r="M324" i="7"/>
  <c r="M336" i="2"/>
  <c r="M95" i="7"/>
  <c r="M209" i="2"/>
  <c r="M169" i="7"/>
  <c r="M288" i="2"/>
  <c r="M165" i="7"/>
  <c r="M39" i="2"/>
  <c r="M177" i="7"/>
  <c r="M184" i="2"/>
  <c r="M181" i="7"/>
  <c r="M180" i="2"/>
  <c r="M335" i="7"/>
  <c r="M314" i="2"/>
  <c r="M195" i="7"/>
  <c r="M67" i="2"/>
  <c r="M205" i="7"/>
  <c r="M244" i="2"/>
  <c r="M268" i="7"/>
  <c r="M98" i="2"/>
  <c r="M259" i="2"/>
  <c r="M272" i="7"/>
  <c r="M280" i="7"/>
  <c r="M138" i="2"/>
  <c r="K298" i="7"/>
  <c r="K130" i="2"/>
  <c r="K302" i="7"/>
  <c r="K297" i="2"/>
  <c r="K309" i="7"/>
  <c r="K112" i="2"/>
  <c r="K347" i="2"/>
  <c r="K339" i="7"/>
  <c r="K170" i="2"/>
  <c r="K225" i="7"/>
  <c r="K351" i="7"/>
  <c r="K316" i="2"/>
  <c r="K7" i="7"/>
  <c r="K225" i="2"/>
  <c r="K14" i="7"/>
  <c r="K48" i="2"/>
  <c r="K20" i="7"/>
  <c r="K309" i="2"/>
  <c r="K37" i="7"/>
  <c r="K221" i="2"/>
  <c r="K48" i="7"/>
  <c r="K10" i="2"/>
  <c r="K317" i="7"/>
  <c r="K327" i="2"/>
  <c r="K60" i="7"/>
  <c r="K144" i="2"/>
  <c r="K75" i="7"/>
  <c r="K289" i="2"/>
  <c r="K87" i="7"/>
  <c r="K238" i="2"/>
  <c r="K169" i="7"/>
  <c r="K288" i="2"/>
  <c r="K164" i="7"/>
  <c r="K264" i="2"/>
  <c r="K174" i="7"/>
  <c r="K301" i="2"/>
  <c r="K177" i="7"/>
  <c r="K184" i="2"/>
  <c r="K181" i="7"/>
  <c r="K180" i="2"/>
  <c r="K180" i="7"/>
  <c r="K143" i="2"/>
  <c r="K189" i="7"/>
  <c r="K124" i="2"/>
  <c r="K195" i="7"/>
  <c r="K67" i="2"/>
  <c r="K204" i="7"/>
  <c r="K109" i="2"/>
  <c r="K203" i="7"/>
  <c r="K66" i="2"/>
  <c r="K205" i="7"/>
  <c r="K244" i="2"/>
  <c r="K209" i="7"/>
  <c r="K59" i="2"/>
  <c r="K231" i="7"/>
  <c r="K121" i="2"/>
  <c r="K268" i="2"/>
  <c r="K11" i="7"/>
  <c r="K314" i="7"/>
  <c r="K332" i="2"/>
  <c r="K34" i="7"/>
  <c r="K61" i="2"/>
  <c r="K40" i="7"/>
  <c r="K280" i="2"/>
  <c r="K152" i="2"/>
  <c r="K38" i="7"/>
  <c r="K53" i="7"/>
  <c r="K93" i="2"/>
  <c r="K50" i="7"/>
  <c r="K36" i="2"/>
  <c r="K62" i="7"/>
  <c r="K52" i="2"/>
  <c r="K59" i="7"/>
  <c r="K44" i="2"/>
  <c r="K66" i="7"/>
  <c r="K199" i="2"/>
  <c r="K67" i="7"/>
  <c r="K160" i="2"/>
  <c r="K72" i="7"/>
  <c r="K105" i="2"/>
  <c r="K79" i="7"/>
  <c r="K189" i="2"/>
  <c r="K81" i="7"/>
  <c r="K11" i="2"/>
  <c r="K83" i="7"/>
  <c r="K50" i="2"/>
  <c r="K326" i="7"/>
  <c r="K318" i="2"/>
  <c r="K325" i="7"/>
  <c r="K342" i="2"/>
  <c r="K88" i="7"/>
  <c r="K33" i="2"/>
  <c r="K100" i="7"/>
  <c r="K213" i="2"/>
  <c r="K104" i="7"/>
  <c r="K226" i="2"/>
  <c r="K98" i="7"/>
  <c r="K47" i="2"/>
  <c r="K329" i="7"/>
  <c r="K313" i="2"/>
  <c r="K139" i="7"/>
  <c r="K381" i="2"/>
  <c r="K145" i="7"/>
  <c r="K191" i="2"/>
  <c r="K155" i="7"/>
  <c r="K134" i="2"/>
  <c r="K158" i="7"/>
  <c r="K146" i="2"/>
  <c r="K162" i="7"/>
  <c r="K194" i="2"/>
  <c r="K163" i="7"/>
  <c r="K286" i="2"/>
  <c r="K167" i="7"/>
  <c r="K186" i="2"/>
  <c r="K171" i="7"/>
  <c r="K9" i="2"/>
  <c r="K202" i="7"/>
  <c r="K69" i="2"/>
  <c r="K201" i="7"/>
  <c r="K246" i="2"/>
  <c r="K206" i="7"/>
  <c r="K292" i="2"/>
  <c r="K213" i="7"/>
  <c r="K210" i="2"/>
  <c r="K234" i="7"/>
  <c r="K101" i="2"/>
  <c r="K236" i="7"/>
  <c r="K307" i="2"/>
  <c r="K238" i="7"/>
  <c r="K51" i="2"/>
  <c r="K241" i="7"/>
  <c r="K115" i="2"/>
  <c r="K343" i="7"/>
  <c r="K337" i="2"/>
  <c r="K258" i="7"/>
  <c r="K83" i="2"/>
  <c r="K260" i="7"/>
  <c r="K71" i="2"/>
  <c r="K269" i="7"/>
  <c r="K91" i="2"/>
  <c r="K350" i="7"/>
  <c r="K333" i="2"/>
  <c r="M290" i="7"/>
  <c r="M140" i="2"/>
  <c r="M304" i="7"/>
  <c r="M220" i="2"/>
  <c r="M223" i="7"/>
  <c r="M262" i="2"/>
  <c r="M242" i="2"/>
  <c r="M17" i="7"/>
  <c r="M18" i="7"/>
  <c r="M204" i="2"/>
  <c r="M25" i="7"/>
  <c r="M43" i="2"/>
  <c r="M30" i="7"/>
  <c r="M150" i="2"/>
  <c r="M316" i="7"/>
  <c r="M325" i="2"/>
  <c r="M43" i="7"/>
  <c r="M266" i="2"/>
  <c r="M52" i="7"/>
  <c r="M16" i="2"/>
  <c r="M61" i="7"/>
  <c r="M299" i="2"/>
  <c r="M323" i="7"/>
  <c r="M328" i="2"/>
  <c r="K6" i="7"/>
  <c r="K279" i="2"/>
  <c r="K10" i="7"/>
  <c r="K106" i="2"/>
  <c r="K12" i="7"/>
  <c r="K35" i="2"/>
  <c r="K23" i="7"/>
  <c r="K139" i="2"/>
  <c r="K30" i="7"/>
  <c r="K150" i="2"/>
  <c r="K316" i="7"/>
  <c r="K325" i="2"/>
  <c r="M307" i="7"/>
  <c r="M15" i="2"/>
  <c r="K310" i="7"/>
  <c r="K335" i="2"/>
  <c r="K312" i="2"/>
  <c r="K311" i="7"/>
  <c r="K13" i="7"/>
  <c r="K153" i="2"/>
  <c r="K21" i="7"/>
  <c r="K103" i="2"/>
  <c r="K312" i="7"/>
  <c r="K331" i="2"/>
  <c r="K313" i="7"/>
  <c r="K320" i="2"/>
  <c r="K29" i="7"/>
  <c r="K239" i="2"/>
  <c r="K31" i="7"/>
  <c r="K222" i="2"/>
  <c r="K44" i="7"/>
  <c r="K159" i="2"/>
  <c r="K315" i="7"/>
  <c r="K349" i="2"/>
  <c r="K46" i="7"/>
  <c r="K63" i="2"/>
  <c r="K36" i="7"/>
  <c r="K201" i="2"/>
  <c r="K49" i="7"/>
  <c r="K42" i="2"/>
  <c r="K56" i="7"/>
  <c r="K224" i="2"/>
  <c r="K63" i="7"/>
  <c r="K253" i="2"/>
  <c r="K64" i="7"/>
  <c r="K282" i="2"/>
  <c r="K319" i="7"/>
  <c r="K329" i="2"/>
  <c r="K69" i="7"/>
  <c r="K195" i="2"/>
  <c r="K73" i="7"/>
  <c r="K27" i="2"/>
  <c r="K77" i="7"/>
  <c r="K281" i="2"/>
  <c r="K321" i="7"/>
  <c r="K356" i="2"/>
  <c r="K82" i="7"/>
  <c r="K102" i="2"/>
  <c r="K84" i="7"/>
  <c r="K234" i="2"/>
  <c r="K327" i="7"/>
  <c r="K348" i="2"/>
  <c r="K90" i="7"/>
  <c r="K19" i="2"/>
  <c r="K97" i="7"/>
  <c r="K77" i="2"/>
  <c r="K99" i="7"/>
  <c r="K113" i="2"/>
  <c r="K94" i="7"/>
  <c r="K37" i="2"/>
  <c r="K92" i="7"/>
  <c r="K41" i="2"/>
  <c r="K109" i="7"/>
  <c r="K235" i="2"/>
  <c r="K106" i="7"/>
  <c r="K29" i="2"/>
  <c r="K112" i="7"/>
  <c r="K95" i="2"/>
  <c r="K115" i="7"/>
  <c r="K23" i="2"/>
  <c r="K121" i="7"/>
  <c r="K99" i="2"/>
  <c r="K120" i="7"/>
  <c r="K306" i="2"/>
  <c r="K130" i="7"/>
  <c r="K30" i="2"/>
  <c r="K129" i="7"/>
  <c r="K13" i="2"/>
  <c r="K133" i="7"/>
  <c r="K216" i="2"/>
  <c r="K330" i="7"/>
  <c r="K352" i="2"/>
  <c r="K138" i="7"/>
  <c r="K379" i="2"/>
  <c r="K147" i="7"/>
  <c r="K55" i="2"/>
  <c r="K150" i="7"/>
  <c r="K148" i="2"/>
  <c r="K148" i="7"/>
  <c r="K303" i="2"/>
  <c r="K332" i="7"/>
  <c r="K323" i="2"/>
  <c r="K154" i="7"/>
  <c r="K68" i="2"/>
  <c r="K168" i="7"/>
  <c r="K166" i="2"/>
  <c r="K159" i="7"/>
  <c r="K177" i="2"/>
  <c r="K178" i="7"/>
  <c r="K295" i="2"/>
  <c r="K176" i="7"/>
  <c r="K193" i="2"/>
  <c r="K173" i="7"/>
  <c r="K118" i="2"/>
  <c r="K182" i="7"/>
  <c r="K175" i="2"/>
  <c r="K185" i="7"/>
  <c r="K89" i="2"/>
  <c r="K187" i="7"/>
  <c r="K62" i="2"/>
  <c r="K196" i="7"/>
  <c r="K196" i="2"/>
  <c r="K337" i="7"/>
  <c r="K317" i="2"/>
  <c r="K198" i="7"/>
  <c r="K285" i="2"/>
  <c r="K338" i="7"/>
  <c r="K334" i="2"/>
  <c r="K208" i="7"/>
  <c r="K21" i="2"/>
  <c r="K151" i="2"/>
  <c r="K211" i="7"/>
  <c r="K212" i="7"/>
  <c r="K46" i="2"/>
  <c r="K218" i="7"/>
  <c r="K119" i="2"/>
  <c r="K215" i="7"/>
  <c r="K73" i="2"/>
  <c r="K232" i="7"/>
  <c r="K205" i="2"/>
  <c r="K233" i="7"/>
  <c r="K161" i="2"/>
  <c r="K235" i="7"/>
  <c r="K86" i="2"/>
  <c r="K239" i="7"/>
  <c r="K147" i="2"/>
  <c r="K245" i="7"/>
  <c r="K249" i="2"/>
  <c r="K248" i="7"/>
  <c r="K274" i="2"/>
  <c r="K250" i="7"/>
  <c r="K127" i="2"/>
  <c r="K251" i="7"/>
  <c r="K272" i="2"/>
  <c r="K256" i="7"/>
  <c r="K131" i="2"/>
  <c r="K346" i="7"/>
  <c r="K350" i="2"/>
  <c r="K264" i="7"/>
  <c r="K200" i="2"/>
  <c r="K262" i="7"/>
  <c r="K260" i="2"/>
  <c r="K265" i="7"/>
  <c r="K123" i="2"/>
  <c r="K354" i="2"/>
  <c r="K348" i="7"/>
  <c r="K274" i="7"/>
  <c r="K168" i="2"/>
  <c r="K276" i="7"/>
  <c r="K302" i="2"/>
  <c r="K277" i="7"/>
  <c r="K56" i="2"/>
  <c r="K285" i="7"/>
  <c r="K255" i="2"/>
  <c r="K286" i="7"/>
  <c r="K72" i="2"/>
  <c r="K293" i="7"/>
  <c r="K79" i="2"/>
  <c r="M298" i="7"/>
  <c r="M130" i="2"/>
  <c r="M302" i="7"/>
  <c r="M297" i="2"/>
  <c r="M353" i="7"/>
  <c r="M319" i="2"/>
  <c r="M309" i="7"/>
  <c r="M112" i="2"/>
  <c r="M339" i="7"/>
  <c r="M347" i="2"/>
  <c r="M170" i="2"/>
  <c r="M225" i="7"/>
</calcChain>
</file>

<file path=xl/sharedStrings.xml><?xml version="1.0" encoding="utf-8"?>
<sst xmlns="http://schemas.openxmlformats.org/spreadsheetml/2006/main" count="3866" uniqueCount="166">
  <si>
    <t>POSITIVE</t>
  </si>
  <si>
    <t>Positive</t>
  </si>
  <si>
    <t>positive</t>
  </si>
  <si>
    <t>Saliva</t>
  </si>
  <si>
    <t>INCONCLUSIVE</t>
  </si>
  <si>
    <t>pos</t>
  </si>
  <si>
    <t>POSITVE</t>
  </si>
  <si>
    <t>neg</t>
  </si>
  <si>
    <t>Abbott</t>
  </si>
  <si>
    <t>HealthrackRx</t>
  </si>
  <si>
    <t>no show</t>
  </si>
  <si>
    <t>Other test</t>
  </si>
  <si>
    <t>reinfection</t>
  </si>
  <si>
    <t>negative</t>
  </si>
  <si>
    <t>Ct N</t>
  </si>
  <si>
    <t>dCt N</t>
  </si>
  <si>
    <t>Ct ORF1a</t>
  </si>
  <si>
    <t>dCt ORF1a</t>
  </si>
  <si>
    <t>Date</t>
  </si>
  <si>
    <t>Sample</t>
  </si>
  <si>
    <t>Result</t>
  </si>
  <si>
    <t>Referred (yes/no)</t>
  </si>
  <si>
    <t>Ct MS2</t>
  </si>
  <si>
    <t>Ct Orf1a</t>
  </si>
  <si>
    <t>Ct S</t>
  </si>
  <si>
    <t>x</t>
  </si>
  <si>
    <t>E1</t>
  </si>
  <si>
    <t>Positive*</t>
  </si>
  <si>
    <t>Yes</t>
  </si>
  <si>
    <t>Failed</t>
  </si>
  <si>
    <t>I2</t>
  </si>
  <si>
    <t>M1</t>
  </si>
  <si>
    <t>Inconclusive</t>
  </si>
  <si>
    <t>M8</t>
  </si>
  <si>
    <t>I1</t>
  </si>
  <si>
    <t>A2</t>
  </si>
  <si>
    <t>G1</t>
  </si>
  <si>
    <t>O3</t>
  </si>
  <si>
    <t>O11</t>
  </si>
  <si>
    <t>G23</t>
  </si>
  <si>
    <t>M3</t>
  </si>
  <si>
    <t>O1</t>
  </si>
  <si>
    <t>K1</t>
  </si>
  <si>
    <t>A7</t>
  </si>
  <si>
    <t>I23</t>
  </si>
  <si>
    <t>C1</t>
  </si>
  <si>
    <t>M2</t>
  </si>
  <si>
    <t>I12</t>
  </si>
  <si>
    <t>L2</t>
  </si>
  <si>
    <t>E3</t>
  </si>
  <si>
    <t>I3</t>
  </si>
  <si>
    <t>K2</t>
  </si>
  <si>
    <t>Yes*</t>
  </si>
  <si>
    <t>E2</t>
  </si>
  <si>
    <t xml:space="preserve">Inconclusive </t>
  </si>
  <si>
    <t>O2</t>
  </si>
  <si>
    <t>M7</t>
  </si>
  <si>
    <t>I7</t>
  </si>
  <si>
    <t>A1</t>
  </si>
  <si>
    <t>B8</t>
  </si>
  <si>
    <t>C14</t>
  </si>
  <si>
    <t>D13</t>
  </si>
  <si>
    <t>E22</t>
  </si>
  <si>
    <t>O10</t>
  </si>
  <si>
    <t>Postive*</t>
  </si>
  <si>
    <t>Postive</t>
  </si>
  <si>
    <t>G2</t>
  </si>
  <si>
    <t>C2</t>
  </si>
  <si>
    <t>G3</t>
  </si>
  <si>
    <t>A24</t>
  </si>
  <si>
    <t>C20</t>
  </si>
  <si>
    <t>G15</t>
  </si>
  <si>
    <t>G16</t>
  </si>
  <si>
    <t>I22</t>
  </si>
  <si>
    <t>K3</t>
  </si>
  <si>
    <t>C3</t>
  </si>
  <si>
    <t>K11</t>
  </si>
  <si>
    <t>G20</t>
  </si>
  <si>
    <t>O24</t>
  </si>
  <si>
    <t xml:space="preserve">Positive </t>
  </si>
  <si>
    <t>A5</t>
  </si>
  <si>
    <t>C4</t>
  </si>
  <si>
    <t>E4</t>
  </si>
  <si>
    <t>I4</t>
  </si>
  <si>
    <t>K5</t>
  </si>
  <si>
    <t>M4</t>
  </si>
  <si>
    <t>G17</t>
  </si>
  <si>
    <t>E14</t>
  </si>
  <si>
    <t>Positive *</t>
  </si>
  <si>
    <t>K20</t>
  </si>
  <si>
    <t>M6</t>
  </si>
  <si>
    <t>E6</t>
  </si>
  <si>
    <t>O7</t>
  </si>
  <si>
    <t>O4</t>
  </si>
  <si>
    <t>G5</t>
  </si>
  <si>
    <t>K9</t>
  </si>
  <si>
    <t>A14</t>
  </si>
  <si>
    <t>E16</t>
  </si>
  <si>
    <t>F3</t>
  </si>
  <si>
    <t>A20</t>
  </si>
  <si>
    <t>I5</t>
  </si>
  <si>
    <t>C7</t>
  </si>
  <si>
    <t>O8</t>
  </si>
  <si>
    <t>C9</t>
  </si>
  <si>
    <t>I9</t>
  </si>
  <si>
    <t>I11</t>
  </si>
  <si>
    <t>H12</t>
  </si>
  <si>
    <t>I14</t>
  </si>
  <si>
    <t>G8</t>
  </si>
  <si>
    <t>G19</t>
  </si>
  <si>
    <t>K24</t>
  </si>
  <si>
    <t>A4</t>
  </si>
  <si>
    <t>O19</t>
  </si>
  <si>
    <t>K4</t>
  </si>
  <si>
    <t>C6</t>
  </si>
  <si>
    <t>I19</t>
  </si>
  <si>
    <t>P6</t>
  </si>
  <si>
    <t>Saliva Result</t>
  </si>
  <si>
    <t>O14</t>
  </si>
  <si>
    <t>D19</t>
  </si>
  <si>
    <t>CODE</t>
  </si>
  <si>
    <t>Miami Coded ID</t>
  </si>
  <si>
    <t>Number received</t>
  </si>
  <si>
    <t>Positive Pools</t>
  </si>
  <si>
    <t>Failed pools</t>
  </si>
  <si>
    <t>Inconclusive Pools</t>
  </si>
  <si>
    <t>Retest positive</t>
  </si>
  <si>
    <t>Retest failed</t>
  </si>
  <si>
    <t>Retest inconclusive</t>
  </si>
  <si>
    <t>Total Negative</t>
  </si>
  <si>
    <t>yes</t>
  </si>
  <si>
    <t>Test Date</t>
  </si>
  <si>
    <t>Test Day</t>
  </si>
  <si>
    <t>positivity rate</t>
  </si>
  <si>
    <t>failure rate</t>
  </si>
  <si>
    <t>Day</t>
  </si>
  <si>
    <t>Sum</t>
  </si>
  <si>
    <t>aMonday</t>
  </si>
  <si>
    <t>bTuesday</t>
  </si>
  <si>
    <t>cWednesday</t>
  </si>
  <si>
    <t>dThursday</t>
  </si>
  <si>
    <t>eFriday</t>
  </si>
  <si>
    <t>eSaturday</t>
  </si>
  <si>
    <t>HealthTrax</t>
  </si>
  <si>
    <t>Other</t>
  </si>
  <si>
    <t>Data ID number</t>
  </si>
  <si>
    <t>First Swab Result</t>
  </si>
  <si>
    <t>Second Swab Result</t>
  </si>
  <si>
    <t>referred - results unknown</t>
  </si>
  <si>
    <t>weak</t>
  </si>
  <si>
    <t>referred - no show</t>
  </si>
  <si>
    <t>in quarantine - roommate positive</t>
  </si>
  <si>
    <t>postive</t>
  </si>
  <si>
    <t>Samples Acquired</t>
  </si>
  <si>
    <t>Test Processed</t>
  </si>
  <si>
    <t>Total Tests</t>
  </si>
  <si>
    <t>Positive Tests</t>
  </si>
  <si>
    <t>Inconclusives</t>
  </si>
  <si>
    <t>Positivity Rate</t>
  </si>
  <si>
    <t>False negative</t>
  </si>
  <si>
    <t>TriHealth MU SURV</t>
  </si>
  <si>
    <t>Tests</t>
  </si>
  <si>
    <t>Rate</t>
  </si>
  <si>
    <t>11/13 - 11/14</t>
  </si>
  <si>
    <t>Total</t>
  </si>
  <si>
    <t>Non-zero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</si>
</sst>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2" tint="-0.249977111117893"/>
      </right>
      <top/>
      <bottom/>
      <diagonal/>
    </border>
    <border>
      <left/>
      <right/>
      <top/>
      <bottom style="thin">
        <color theme="2" tint="-0.249977111117893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horizontal="left"/>
    </xf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left"/>
    </xf>
    <xf numFmtId="0" fontId="1" fillId="0" borderId="0" xfId="1" applyFont="1" applyAlignment="1"/>
    <xf numFmtId="14" fontId="2" fillId="0" borderId="0" xfId="1" applyNumberFormat="1" applyFont="1" applyAlignment="1"/>
    <xf numFmtId="0" fontId="2" fillId="0" borderId="0" xfId="1" applyFont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164" fontId="2" fillId="0" borderId="0" xfId="1" applyNumberFormat="1" applyFont="1" applyAlignme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0" fillId="0" borderId="0" xfId="0" applyFill="1" applyBorder="1"/>
    <xf numFmtId="0" fontId="4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0" fillId="0" borderId="2" xfId="0" applyFill="1" applyBorder="1"/>
    <xf numFmtId="0" fontId="0" fillId="0" borderId="0" xfId="0" applyFill="1" applyBorder="1" applyAlignment="1">
      <alignment horizontal="left"/>
    </xf>
    <xf numFmtId="0" fontId="0" fillId="0" borderId="3" xfId="0" applyFill="1" applyBorder="1"/>
    <xf numFmtId="0" fontId="5" fillId="0" borderId="0" xfId="1" applyFont="1"/>
    <xf numFmtId="14" fontId="5" fillId="0" borderId="0" xfId="1" applyNumberFormat="1" applyFont="1" applyAlignment="1"/>
    <xf numFmtId="0" fontId="5" fillId="2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5" fillId="3" borderId="0" xfId="1" applyFont="1" applyFill="1" applyAlignment="1">
      <alignment horizontal="center"/>
    </xf>
    <xf numFmtId="2" fontId="5" fillId="0" borderId="0" xfId="1" applyNumberFormat="1" applyFont="1" applyAlignment="1">
      <alignment horizontal="center"/>
    </xf>
    <xf numFmtId="0" fontId="1" fillId="2" borderId="0" xfId="1" applyFont="1" applyFill="1" applyAlignment="1">
      <alignment horizontal="center"/>
    </xf>
    <xf numFmtId="0" fontId="1" fillId="3" borderId="0" xfId="1" applyFont="1" applyFill="1" applyAlignment="1">
      <alignment horizontal="center"/>
    </xf>
    <xf numFmtId="10" fontId="1" fillId="3" borderId="0" xfId="2" applyNumberFormat="1" applyFont="1" applyFill="1" applyAlignment="1">
      <alignment horizontal="center"/>
    </xf>
    <xf numFmtId="0" fontId="0" fillId="0" borderId="1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0" fontId="0" fillId="4" borderId="0" xfId="0" applyFill="1"/>
    <xf numFmtId="0" fontId="0" fillId="5" borderId="0" xfId="0" applyFill="1"/>
    <xf numFmtId="10" fontId="0" fillId="0" borderId="0" xfId="2" applyNumberFormat="1" applyFont="1"/>
    <xf numFmtId="166" fontId="0" fillId="0" borderId="0" xfId="2" applyNumberFormat="1" applyFont="1"/>
    <xf numFmtId="0" fontId="0" fillId="0" borderId="0" xfId="0" applyNumberFormat="1" applyFill="1" applyProtection="1"/>
    <xf numFmtId="0" fontId="5" fillId="0" borderId="0" xfId="1" applyFont="1" applyAlignment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4"/>
  <sheetViews>
    <sheetView workbookViewId="0">
      <pane ySplit="1" topLeftCell="A271" activePane="bottomLeft" state="frozen"/>
      <selection pane="bottomLeft" activeCell="E276" sqref="E276"/>
    </sheetView>
  </sheetViews>
  <sheetFormatPr defaultColWidth="14.42578125" defaultRowHeight="15" customHeight="1" x14ac:dyDescent="0.25"/>
  <cols>
    <col min="1" max="1" width="16.5703125" style="17" customWidth="1"/>
    <col min="2" max="2" width="11.28515625" style="9" customWidth="1"/>
    <col min="3" max="3" width="12" style="9" customWidth="1"/>
    <col min="4" max="4" width="13.5703125" style="9" customWidth="1"/>
    <col min="5" max="5" width="17.140625" style="9" customWidth="1"/>
    <col min="6" max="6" width="15" style="17" customWidth="1"/>
    <col min="7" max="7" width="11.7109375" style="17" customWidth="1"/>
    <col min="8" max="8" width="17.5703125" style="17" customWidth="1"/>
    <col min="9" max="9" width="14.42578125" style="17" customWidth="1"/>
    <col min="10" max="10" width="12.28515625" style="9" customWidth="1"/>
    <col min="11" max="11" width="18.42578125" style="9" customWidth="1"/>
    <col min="12" max="12" width="8.7109375" style="9" customWidth="1"/>
    <col min="19" max="26" width="8.7109375" style="9" customWidth="1"/>
    <col min="27" max="16384" width="14.42578125" style="9"/>
  </cols>
  <sheetData>
    <row r="1" spans="1:11" x14ac:dyDescent="0.25">
      <c r="A1" s="16" t="s">
        <v>121</v>
      </c>
      <c r="B1" s="7" t="s">
        <v>18</v>
      </c>
      <c r="C1" s="8" t="s">
        <v>19</v>
      </c>
      <c r="D1" s="7" t="s">
        <v>117</v>
      </c>
      <c r="E1" s="7" t="s">
        <v>21</v>
      </c>
      <c r="F1" s="16" t="s">
        <v>22</v>
      </c>
      <c r="G1" s="16" t="s">
        <v>14</v>
      </c>
      <c r="H1" s="16" t="s">
        <v>23</v>
      </c>
      <c r="I1" s="16" t="s">
        <v>24</v>
      </c>
      <c r="J1" s="9" t="s">
        <v>15</v>
      </c>
      <c r="K1" s="9" t="s">
        <v>17</v>
      </c>
    </row>
    <row r="2" spans="1:11" x14ac:dyDescent="0.25">
      <c r="A2" s="19">
        <v>148</v>
      </c>
      <c r="B2" s="10">
        <v>44208</v>
      </c>
      <c r="C2" s="13" t="s">
        <v>116</v>
      </c>
      <c r="D2" s="11" t="s">
        <v>1</v>
      </c>
      <c r="E2" s="11" t="s">
        <v>130</v>
      </c>
      <c r="F2" s="20">
        <v>41.423999999999999</v>
      </c>
      <c r="G2" s="20">
        <v>24.411999999999999</v>
      </c>
      <c r="H2" s="20">
        <v>25.443999999999999</v>
      </c>
      <c r="I2" s="20">
        <v>25.173999999999999</v>
      </c>
      <c r="J2" s="9">
        <f t="shared" ref="J2:J65" si="0">F2-G2</f>
        <v>17.012</v>
      </c>
      <c r="K2" s="9">
        <f t="shared" ref="K2:K65" si="1">F2-H2</f>
        <v>15.98</v>
      </c>
    </row>
    <row r="3" spans="1:11" x14ac:dyDescent="0.25">
      <c r="A3" s="19">
        <v>156</v>
      </c>
      <c r="B3" s="10">
        <v>44209</v>
      </c>
      <c r="C3" s="13" t="s">
        <v>112</v>
      </c>
      <c r="D3" s="11" t="s">
        <v>1</v>
      </c>
      <c r="E3" s="11" t="s">
        <v>130</v>
      </c>
      <c r="F3" s="20">
        <v>31.94</v>
      </c>
      <c r="G3" s="20">
        <v>24.927</v>
      </c>
      <c r="H3" s="20">
        <v>26.710999999999999</v>
      </c>
      <c r="I3" s="20">
        <v>27.184999999999999</v>
      </c>
      <c r="J3" s="9">
        <f t="shared" si="0"/>
        <v>7.0130000000000017</v>
      </c>
      <c r="K3" s="9">
        <f t="shared" si="1"/>
        <v>5.2290000000000028</v>
      </c>
    </row>
    <row r="4" spans="1:11" x14ac:dyDescent="0.25">
      <c r="A4" s="19">
        <v>290</v>
      </c>
      <c r="B4" s="10">
        <v>44209</v>
      </c>
      <c r="C4" s="13" t="s">
        <v>115</v>
      </c>
      <c r="D4" s="11" t="s">
        <v>1</v>
      </c>
      <c r="E4" s="11" t="s">
        <v>130</v>
      </c>
      <c r="F4" s="20">
        <v>31.492000000000001</v>
      </c>
      <c r="G4" s="20">
        <v>32.171999999999997</v>
      </c>
      <c r="H4" s="20">
        <v>34.097999999999999</v>
      </c>
      <c r="I4" s="20">
        <v>33.639000000000003</v>
      </c>
      <c r="J4" s="9">
        <f t="shared" si="0"/>
        <v>-0.67999999999999616</v>
      </c>
      <c r="K4" s="9">
        <f t="shared" si="1"/>
        <v>-2.6059999999999981</v>
      </c>
    </row>
    <row r="5" spans="1:11" x14ac:dyDescent="0.25">
      <c r="A5" s="19">
        <v>231</v>
      </c>
      <c r="B5" s="10">
        <v>44210</v>
      </c>
      <c r="C5" s="13" t="s">
        <v>51</v>
      </c>
      <c r="D5" s="11" t="s">
        <v>1</v>
      </c>
      <c r="E5" s="11" t="s">
        <v>28</v>
      </c>
      <c r="F5" s="20">
        <v>28.847000000000001</v>
      </c>
      <c r="G5" s="20">
        <v>35.643999999999998</v>
      </c>
      <c r="H5" s="20">
        <v>37.692999999999998</v>
      </c>
      <c r="I5" s="20">
        <v>46.73</v>
      </c>
      <c r="J5" s="9">
        <f t="shared" si="0"/>
        <v>-6.796999999999997</v>
      </c>
      <c r="K5" s="9">
        <f t="shared" si="1"/>
        <v>-8.8459999999999965</v>
      </c>
    </row>
    <row r="6" spans="1:11" x14ac:dyDescent="0.25">
      <c r="A6" s="19">
        <v>276</v>
      </c>
      <c r="B6" s="10">
        <v>44210</v>
      </c>
      <c r="C6" s="13" t="s">
        <v>34</v>
      </c>
      <c r="D6" s="11" t="s">
        <v>27</v>
      </c>
      <c r="E6" s="11" t="s">
        <v>28</v>
      </c>
      <c r="F6" s="20">
        <v>28.916</v>
      </c>
      <c r="G6" s="20">
        <v>34.412999999999997</v>
      </c>
      <c r="H6" s="20">
        <v>36.764000000000003</v>
      </c>
      <c r="I6" s="20">
        <v>51</v>
      </c>
      <c r="J6" s="9">
        <f t="shared" si="0"/>
        <v>-5.4969999999999963</v>
      </c>
      <c r="K6" s="9">
        <f t="shared" si="1"/>
        <v>-7.8480000000000025</v>
      </c>
    </row>
    <row r="7" spans="1:11" x14ac:dyDescent="0.25">
      <c r="A7" s="19">
        <v>283</v>
      </c>
      <c r="B7" s="10">
        <v>44210</v>
      </c>
      <c r="C7" s="13" t="s">
        <v>36</v>
      </c>
      <c r="D7" s="11" t="s">
        <v>27</v>
      </c>
      <c r="E7" s="11" t="s">
        <v>28</v>
      </c>
      <c r="F7" s="20">
        <v>28.484999999999999</v>
      </c>
      <c r="G7" s="20">
        <v>40.476999999999997</v>
      </c>
      <c r="H7" s="20">
        <v>41.442999999999998</v>
      </c>
      <c r="I7" s="20">
        <v>51</v>
      </c>
      <c r="J7" s="9">
        <f t="shared" si="0"/>
        <v>-11.991999999999997</v>
      </c>
      <c r="K7" s="9">
        <f t="shared" si="1"/>
        <v>-12.957999999999998</v>
      </c>
    </row>
    <row r="8" spans="1:11" x14ac:dyDescent="0.25">
      <c r="A8" s="19">
        <v>289</v>
      </c>
      <c r="B8" s="10">
        <v>44210</v>
      </c>
      <c r="C8" s="13" t="s">
        <v>35</v>
      </c>
      <c r="D8" s="11" t="s">
        <v>1</v>
      </c>
      <c r="E8" s="11" t="s">
        <v>28</v>
      </c>
      <c r="F8" s="20">
        <v>28.814</v>
      </c>
      <c r="G8" s="20">
        <v>29.007000000000001</v>
      </c>
      <c r="H8" s="20">
        <v>30.344999999999999</v>
      </c>
      <c r="I8" s="20">
        <v>30.667999999999999</v>
      </c>
      <c r="J8" s="9">
        <f t="shared" si="0"/>
        <v>-0.19300000000000139</v>
      </c>
      <c r="K8" s="9">
        <f t="shared" si="1"/>
        <v>-1.5309999999999988</v>
      </c>
    </row>
    <row r="9" spans="1:11" x14ac:dyDescent="0.25">
      <c r="A9" s="19">
        <v>343</v>
      </c>
      <c r="B9" s="10">
        <v>44210</v>
      </c>
      <c r="C9" s="13" t="s">
        <v>66</v>
      </c>
      <c r="D9" s="11" t="s">
        <v>1</v>
      </c>
      <c r="E9" s="11" t="s">
        <v>28</v>
      </c>
      <c r="F9" s="20">
        <v>30.861999999999998</v>
      </c>
      <c r="G9" s="20">
        <v>33.207999999999998</v>
      </c>
      <c r="H9" s="20">
        <v>35.201999999999998</v>
      </c>
      <c r="I9" s="20">
        <v>36.164000000000001</v>
      </c>
      <c r="J9" s="9">
        <f t="shared" si="0"/>
        <v>-2.3460000000000001</v>
      </c>
      <c r="K9" s="9">
        <f t="shared" si="1"/>
        <v>-4.34</v>
      </c>
    </row>
    <row r="10" spans="1:11" x14ac:dyDescent="0.25">
      <c r="A10" s="19">
        <v>124</v>
      </c>
      <c r="B10" s="10">
        <v>44211</v>
      </c>
      <c r="C10" s="13" t="s">
        <v>35</v>
      </c>
      <c r="D10" s="11" t="s">
        <v>1</v>
      </c>
      <c r="E10" s="11" t="s">
        <v>28</v>
      </c>
      <c r="F10" s="20">
        <v>31.695</v>
      </c>
      <c r="G10" s="20">
        <v>34.984000000000002</v>
      </c>
      <c r="H10" s="20">
        <v>35.673000000000002</v>
      </c>
      <c r="I10" s="20">
        <v>39.26</v>
      </c>
      <c r="J10" s="9">
        <f t="shared" si="0"/>
        <v>-3.2890000000000015</v>
      </c>
      <c r="K10" s="9">
        <f t="shared" si="1"/>
        <v>-3.9780000000000015</v>
      </c>
    </row>
    <row r="11" spans="1:11" ht="15.75" customHeight="1" x14ac:dyDescent="0.25">
      <c r="A11" s="19">
        <v>197</v>
      </c>
      <c r="B11" s="10">
        <v>44211</v>
      </c>
      <c r="C11" s="13" t="s">
        <v>67</v>
      </c>
      <c r="D11" s="11" t="s">
        <v>1</v>
      </c>
      <c r="E11" s="11" t="s">
        <v>28</v>
      </c>
      <c r="F11" s="20">
        <v>32.618000000000002</v>
      </c>
      <c r="G11" s="20">
        <v>35.676000000000002</v>
      </c>
      <c r="H11" s="20">
        <v>39.271000000000001</v>
      </c>
      <c r="I11" s="20">
        <v>41.555999999999997</v>
      </c>
      <c r="J11" s="9">
        <f t="shared" si="0"/>
        <v>-3.0579999999999998</v>
      </c>
      <c r="K11" s="9">
        <f t="shared" si="1"/>
        <v>-6.6529999999999987</v>
      </c>
    </row>
    <row r="12" spans="1:11" ht="15.75" customHeight="1" x14ac:dyDescent="0.25">
      <c r="A12" s="19">
        <v>300</v>
      </c>
      <c r="B12" s="10">
        <v>44211</v>
      </c>
      <c r="C12" s="13" t="s">
        <v>53</v>
      </c>
      <c r="D12" s="11" t="s">
        <v>1</v>
      </c>
      <c r="E12" s="11" t="s">
        <v>28</v>
      </c>
      <c r="F12" s="20">
        <v>51</v>
      </c>
      <c r="G12" s="20">
        <v>22.018999999999998</v>
      </c>
      <c r="H12" s="20">
        <v>24.263000000000002</v>
      </c>
      <c r="I12" s="20">
        <v>23.029</v>
      </c>
      <c r="J12" s="9">
        <f t="shared" si="0"/>
        <v>28.981000000000002</v>
      </c>
      <c r="K12" s="9">
        <f t="shared" si="1"/>
        <v>26.736999999999998</v>
      </c>
    </row>
    <row r="13" spans="1:11" ht="15.75" customHeight="1" x14ac:dyDescent="0.25">
      <c r="A13" s="19">
        <v>329</v>
      </c>
      <c r="B13" s="10">
        <v>44211</v>
      </c>
      <c r="C13" s="13" t="s">
        <v>51</v>
      </c>
      <c r="D13" s="11" t="s">
        <v>32</v>
      </c>
      <c r="E13" s="11" t="s">
        <v>28</v>
      </c>
      <c r="F13" s="20">
        <v>51</v>
      </c>
      <c r="G13" s="20">
        <v>51</v>
      </c>
      <c r="H13" s="20">
        <v>51</v>
      </c>
      <c r="I13" s="20">
        <v>51</v>
      </c>
      <c r="J13" s="9">
        <f t="shared" si="0"/>
        <v>0</v>
      </c>
      <c r="K13" s="9">
        <f t="shared" si="1"/>
        <v>0</v>
      </c>
    </row>
    <row r="14" spans="1:11" ht="15.75" customHeight="1" x14ac:dyDescent="0.25">
      <c r="A14" s="19">
        <v>3</v>
      </c>
      <c r="B14" s="10">
        <v>44212</v>
      </c>
      <c r="C14" s="13" t="s">
        <v>31</v>
      </c>
      <c r="D14" s="11" t="s">
        <v>1</v>
      </c>
      <c r="E14" s="11" t="s">
        <v>28</v>
      </c>
      <c r="F14" s="20">
        <v>34.252000000000002</v>
      </c>
      <c r="G14" s="20">
        <v>51</v>
      </c>
      <c r="H14" s="20">
        <v>51</v>
      </c>
      <c r="I14" s="20">
        <v>51</v>
      </c>
      <c r="J14" s="9">
        <f t="shared" si="0"/>
        <v>-16.747999999999998</v>
      </c>
      <c r="K14" s="9">
        <f t="shared" si="1"/>
        <v>-16.747999999999998</v>
      </c>
    </row>
    <row r="15" spans="1:11" ht="15.75" customHeight="1" x14ac:dyDescent="0.25">
      <c r="A15" s="19">
        <v>32</v>
      </c>
      <c r="B15" s="10">
        <v>44212</v>
      </c>
      <c r="C15" s="13" t="s">
        <v>81</v>
      </c>
      <c r="D15" s="11" t="s">
        <v>1</v>
      </c>
      <c r="E15" s="11" t="s">
        <v>28</v>
      </c>
      <c r="F15" s="20">
        <v>29.18</v>
      </c>
      <c r="G15" s="20">
        <v>29.751999999999999</v>
      </c>
      <c r="H15" s="20">
        <v>30.404</v>
      </c>
      <c r="I15" s="20">
        <v>30.466000000000001</v>
      </c>
      <c r="J15" s="9">
        <f t="shared" si="0"/>
        <v>-0.57199999999999918</v>
      </c>
      <c r="K15" s="9">
        <f t="shared" si="1"/>
        <v>-1.2240000000000002</v>
      </c>
    </row>
    <row r="16" spans="1:11" ht="15.75" customHeight="1" x14ac:dyDescent="0.25">
      <c r="A16" s="19">
        <v>47</v>
      </c>
      <c r="B16" s="10">
        <v>44212</v>
      </c>
      <c r="C16" s="13" t="s">
        <v>95</v>
      </c>
      <c r="D16" s="11" t="s">
        <v>1</v>
      </c>
      <c r="E16" s="11" t="s">
        <v>28</v>
      </c>
      <c r="F16" s="20">
        <v>28.61</v>
      </c>
      <c r="G16" s="20">
        <v>30.954999999999998</v>
      </c>
      <c r="H16" s="20">
        <v>32.765000000000001</v>
      </c>
      <c r="I16" s="20">
        <v>32.524000000000001</v>
      </c>
      <c r="J16" s="9">
        <f t="shared" si="0"/>
        <v>-2.3449999999999989</v>
      </c>
      <c r="K16" s="9">
        <f t="shared" si="1"/>
        <v>-4.1550000000000011</v>
      </c>
    </row>
    <row r="17" spans="1:11" ht="15.75" customHeight="1" x14ac:dyDescent="0.25">
      <c r="A17" s="19">
        <v>181</v>
      </c>
      <c r="B17" s="10">
        <v>44212</v>
      </c>
      <c r="C17" s="13" t="s">
        <v>113</v>
      </c>
      <c r="D17" s="11" t="s">
        <v>1</v>
      </c>
      <c r="E17" s="11" t="s">
        <v>28</v>
      </c>
      <c r="F17" s="20">
        <v>27.312000000000001</v>
      </c>
      <c r="G17" s="20">
        <v>30.475000000000001</v>
      </c>
      <c r="H17" s="20">
        <v>31.870999999999999</v>
      </c>
      <c r="I17" s="20">
        <v>31.577999999999999</v>
      </c>
      <c r="J17" s="9">
        <f t="shared" si="0"/>
        <v>-3.1630000000000003</v>
      </c>
      <c r="K17" s="9">
        <f t="shared" si="1"/>
        <v>-4.5589999999999975</v>
      </c>
    </row>
    <row r="18" spans="1:11" ht="15.75" customHeight="1" x14ac:dyDescent="0.25">
      <c r="A18" s="19">
        <v>296</v>
      </c>
      <c r="B18" s="10">
        <v>44212</v>
      </c>
      <c r="C18" s="13" t="s">
        <v>58</v>
      </c>
      <c r="D18" s="11" t="s">
        <v>32</v>
      </c>
      <c r="E18" s="11" t="s">
        <v>28</v>
      </c>
      <c r="F18" s="20">
        <v>35.459000000000003</v>
      </c>
      <c r="G18" s="20">
        <v>51</v>
      </c>
      <c r="H18" s="20">
        <v>51</v>
      </c>
      <c r="I18" s="20">
        <v>51</v>
      </c>
      <c r="J18" s="9">
        <f t="shared" si="0"/>
        <v>-15.540999999999997</v>
      </c>
      <c r="K18" s="9">
        <f t="shared" si="1"/>
        <v>-15.540999999999997</v>
      </c>
    </row>
    <row r="19" spans="1:11" ht="15.75" customHeight="1" x14ac:dyDescent="0.25">
      <c r="A19" s="19">
        <v>302</v>
      </c>
      <c r="B19" s="10">
        <v>44212</v>
      </c>
      <c r="C19" s="13" t="s">
        <v>101</v>
      </c>
      <c r="D19" s="11" t="s">
        <v>1</v>
      </c>
      <c r="E19" s="11" t="s">
        <v>28</v>
      </c>
      <c r="F19" s="20">
        <v>31.995999999999999</v>
      </c>
      <c r="G19" s="20">
        <v>31.309000000000001</v>
      </c>
      <c r="H19" s="20">
        <v>32.081000000000003</v>
      </c>
      <c r="I19" s="20">
        <v>32.106000000000002</v>
      </c>
      <c r="J19" s="9">
        <f t="shared" si="0"/>
        <v>0.68699999999999761</v>
      </c>
      <c r="K19" s="9">
        <f t="shared" si="1"/>
        <v>-8.5000000000004405E-2</v>
      </c>
    </row>
    <row r="20" spans="1:11" ht="15.75" customHeight="1" x14ac:dyDescent="0.25">
      <c r="A20" s="19">
        <v>361</v>
      </c>
      <c r="B20" s="10">
        <v>44212</v>
      </c>
      <c r="C20" s="13" t="s">
        <v>37</v>
      </c>
      <c r="D20" s="11" t="s">
        <v>27</v>
      </c>
      <c r="E20" s="11" t="s">
        <v>28</v>
      </c>
      <c r="F20" s="20">
        <v>33.137999999999998</v>
      </c>
      <c r="G20" s="20">
        <v>42.725999999999999</v>
      </c>
      <c r="H20" s="20">
        <v>41.404000000000003</v>
      </c>
      <c r="I20" s="20">
        <v>51</v>
      </c>
      <c r="J20" s="9">
        <f t="shared" si="0"/>
        <v>-9.588000000000001</v>
      </c>
      <c r="K20" s="9">
        <f t="shared" si="1"/>
        <v>-8.2660000000000053</v>
      </c>
    </row>
    <row r="21" spans="1:11" ht="15.75" customHeight="1" x14ac:dyDescent="0.25">
      <c r="A21" s="19">
        <v>250</v>
      </c>
      <c r="B21" s="10">
        <v>44214</v>
      </c>
      <c r="C21" s="13" t="s">
        <v>31</v>
      </c>
      <c r="D21" s="11" t="s">
        <v>1</v>
      </c>
      <c r="E21" s="11" t="s">
        <v>28</v>
      </c>
      <c r="F21" s="20">
        <v>39.540999999999997</v>
      </c>
      <c r="G21" s="20">
        <v>32.905000000000001</v>
      </c>
      <c r="H21" s="20">
        <v>33.186</v>
      </c>
      <c r="I21" s="20">
        <v>33.781999999999996</v>
      </c>
      <c r="J21" s="9">
        <f t="shared" si="0"/>
        <v>6.6359999999999957</v>
      </c>
      <c r="K21" s="9">
        <f t="shared" si="1"/>
        <v>6.3549999999999969</v>
      </c>
    </row>
    <row r="22" spans="1:11" ht="15.75" customHeight="1" x14ac:dyDescent="0.25">
      <c r="A22" s="19">
        <v>314</v>
      </c>
      <c r="B22" s="10">
        <v>44214</v>
      </c>
      <c r="C22" s="13" t="s">
        <v>42</v>
      </c>
      <c r="D22" s="11" t="s">
        <v>1</v>
      </c>
      <c r="E22" s="11" t="s">
        <v>28</v>
      </c>
      <c r="F22" s="20">
        <v>31.96</v>
      </c>
      <c r="G22" s="20">
        <v>33.25</v>
      </c>
      <c r="H22" s="20">
        <v>33.341999999999999</v>
      </c>
      <c r="I22" s="20">
        <v>33.951999999999998</v>
      </c>
      <c r="J22" s="9">
        <f t="shared" si="0"/>
        <v>-1.2899999999999991</v>
      </c>
      <c r="K22" s="9">
        <f t="shared" si="1"/>
        <v>-1.3819999999999979</v>
      </c>
    </row>
    <row r="23" spans="1:11" ht="15.75" customHeight="1" x14ac:dyDescent="0.25">
      <c r="A23" s="19">
        <v>121</v>
      </c>
      <c r="B23" s="10">
        <v>44215</v>
      </c>
      <c r="C23" s="13" t="s">
        <v>83</v>
      </c>
      <c r="D23" s="11" t="s">
        <v>1</v>
      </c>
      <c r="E23" s="11" t="s">
        <v>28</v>
      </c>
      <c r="F23" s="20">
        <v>29.69</v>
      </c>
      <c r="G23" s="20">
        <v>26.227</v>
      </c>
      <c r="H23" s="20">
        <v>28.838999999999999</v>
      </c>
      <c r="I23" s="20">
        <v>27.431999999999999</v>
      </c>
      <c r="J23" s="9">
        <f t="shared" si="0"/>
        <v>3.463000000000001</v>
      </c>
      <c r="K23" s="9">
        <f t="shared" si="1"/>
        <v>0.85100000000000264</v>
      </c>
    </row>
    <row r="24" spans="1:11" ht="15.75" customHeight="1" x14ac:dyDescent="0.25">
      <c r="A24" s="19">
        <v>323</v>
      </c>
      <c r="B24" s="10">
        <v>44215</v>
      </c>
      <c r="C24" s="13" t="s">
        <v>55</v>
      </c>
      <c r="D24" s="11" t="s">
        <v>1</v>
      </c>
      <c r="E24" s="11" t="s">
        <v>28</v>
      </c>
      <c r="F24" s="20">
        <v>28.998999999999999</v>
      </c>
      <c r="G24" s="20">
        <v>36.345999999999997</v>
      </c>
      <c r="H24" s="20">
        <v>39.453000000000003</v>
      </c>
      <c r="I24" s="20">
        <v>41.953000000000003</v>
      </c>
      <c r="J24" s="9">
        <f t="shared" si="0"/>
        <v>-7.3469999999999978</v>
      </c>
      <c r="K24" s="9">
        <f t="shared" si="1"/>
        <v>-10.454000000000004</v>
      </c>
    </row>
    <row r="25" spans="1:11" ht="15.75" customHeight="1" x14ac:dyDescent="0.25">
      <c r="A25" s="19">
        <v>379</v>
      </c>
      <c r="B25" s="10">
        <v>44215</v>
      </c>
      <c r="C25" s="13" t="s">
        <v>50</v>
      </c>
      <c r="D25" s="11" t="s">
        <v>1</v>
      </c>
      <c r="E25" s="11" t="s">
        <v>28</v>
      </c>
      <c r="F25" s="20">
        <v>30.972999999999999</v>
      </c>
      <c r="G25" s="20">
        <v>25.821999999999999</v>
      </c>
      <c r="H25" s="20">
        <v>30.788</v>
      </c>
      <c r="I25" s="20">
        <v>28.852</v>
      </c>
      <c r="J25" s="9">
        <f t="shared" si="0"/>
        <v>5.1509999999999998</v>
      </c>
      <c r="K25" s="9">
        <f t="shared" si="1"/>
        <v>0.18499999999999872</v>
      </c>
    </row>
    <row r="26" spans="1:11" ht="15.75" customHeight="1" x14ac:dyDescent="0.25">
      <c r="A26" s="19">
        <v>161</v>
      </c>
      <c r="B26" s="10">
        <v>44216</v>
      </c>
      <c r="C26" s="13" t="s">
        <v>58</v>
      </c>
      <c r="D26" s="11" t="s">
        <v>1</v>
      </c>
      <c r="E26" s="11" t="s">
        <v>28</v>
      </c>
      <c r="F26" s="20">
        <v>30.448</v>
      </c>
      <c r="G26" s="20">
        <v>29.814</v>
      </c>
      <c r="H26" s="20">
        <v>30.440999999999999</v>
      </c>
      <c r="I26" s="20">
        <v>30.622</v>
      </c>
      <c r="J26" s="9">
        <f t="shared" si="0"/>
        <v>0.63400000000000034</v>
      </c>
      <c r="K26" s="9">
        <f t="shared" si="1"/>
        <v>7.0000000000014495E-3</v>
      </c>
    </row>
    <row r="27" spans="1:11" ht="15.75" customHeight="1" x14ac:dyDescent="0.25">
      <c r="A27" s="19">
        <v>87</v>
      </c>
      <c r="B27" s="10">
        <v>44217</v>
      </c>
      <c r="C27" s="13" t="s">
        <v>34</v>
      </c>
      <c r="D27" s="11" t="s">
        <v>1</v>
      </c>
      <c r="E27" s="11" t="s">
        <v>28</v>
      </c>
      <c r="F27" s="20">
        <v>30.3</v>
      </c>
      <c r="G27" s="20">
        <v>27.297999999999998</v>
      </c>
      <c r="H27" s="20">
        <v>28.111000000000001</v>
      </c>
      <c r="I27" s="20">
        <v>29.515000000000001</v>
      </c>
      <c r="J27" s="9">
        <f t="shared" si="0"/>
        <v>3.0020000000000024</v>
      </c>
      <c r="K27" s="9">
        <f t="shared" si="1"/>
        <v>2.1890000000000001</v>
      </c>
    </row>
    <row r="28" spans="1:11" ht="15.75" customHeight="1" x14ac:dyDescent="0.25">
      <c r="A28" s="19">
        <v>198</v>
      </c>
      <c r="B28" s="10">
        <v>44217</v>
      </c>
      <c r="C28" s="13" t="s">
        <v>85</v>
      </c>
      <c r="D28" s="11" t="s">
        <v>54</v>
      </c>
      <c r="E28" s="11" t="s">
        <v>28</v>
      </c>
      <c r="F28" s="20">
        <v>29.568000000000001</v>
      </c>
      <c r="G28" s="20">
        <v>40.561</v>
      </c>
      <c r="H28" s="20">
        <v>51</v>
      </c>
      <c r="I28" s="20">
        <v>51</v>
      </c>
      <c r="J28" s="9">
        <f t="shared" si="0"/>
        <v>-10.992999999999999</v>
      </c>
      <c r="K28" s="9">
        <f t="shared" si="1"/>
        <v>-21.431999999999999</v>
      </c>
    </row>
    <row r="29" spans="1:11" ht="15.75" customHeight="1" x14ac:dyDescent="0.25">
      <c r="A29" s="19">
        <v>320</v>
      </c>
      <c r="B29" s="10">
        <v>44217</v>
      </c>
      <c r="C29" s="13" t="s">
        <v>45</v>
      </c>
      <c r="D29" s="11" t="s">
        <v>1</v>
      </c>
      <c r="E29" s="11" t="s">
        <v>28</v>
      </c>
      <c r="F29" s="20">
        <v>32.195999999999998</v>
      </c>
      <c r="G29" s="20">
        <v>31.975999999999999</v>
      </c>
      <c r="H29" s="20">
        <v>33.402000000000001</v>
      </c>
      <c r="I29" s="20">
        <v>33.771999999999998</v>
      </c>
      <c r="J29" s="9">
        <f t="shared" si="0"/>
        <v>0.21999999999999886</v>
      </c>
      <c r="K29" s="9">
        <f t="shared" si="1"/>
        <v>-1.2060000000000031</v>
      </c>
    </row>
    <row r="30" spans="1:11" ht="15.75" customHeight="1" x14ac:dyDescent="0.25">
      <c r="A30" s="19">
        <v>41</v>
      </c>
      <c r="B30" s="10">
        <v>44218</v>
      </c>
      <c r="C30" s="13" t="s">
        <v>114</v>
      </c>
      <c r="D30" s="11" t="s">
        <v>27</v>
      </c>
      <c r="E30" s="11" t="s">
        <v>28</v>
      </c>
      <c r="F30" s="20">
        <v>27.547000000000001</v>
      </c>
      <c r="G30" s="20">
        <v>34.755000000000003</v>
      </c>
      <c r="H30" s="20">
        <v>41.234000000000002</v>
      </c>
      <c r="I30" s="20">
        <v>51</v>
      </c>
      <c r="J30" s="9">
        <f t="shared" si="0"/>
        <v>-7.208000000000002</v>
      </c>
      <c r="K30" s="9">
        <f t="shared" si="1"/>
        <v>-13.687000000000001</v>
      </c>
    </row>
    <row r="31" spans="1:11" ht="15.75" customHeight="1" x14ac:dyDescent="0.25">
      <c r="A31" s="19">
        <v>74</v>
      </c>
      <c r="B31" s="10">
        <v>44218</v>
      </c>
      <c r="C31" s="13" t="s">
        <v>80</v>
      </c>
      <c r="D31" s="11" t="s">
        <v>27</v>
      </c>
      <c r="E31" s="11" t="s">
        <v>28</v>
      </c>
      <c r="F31" s="20">
        <v>29.315000000000001</v>
      </c>
      <c r="G31" s="20">
        <v>38.776000000000003</v>
      </c>
      <c r="H31" s="20">
        <v>40.045999999999999</v>
      </c>
      <c r="I31" s="20">
        <v>51</v>
      </c>
      <c r="J31" s="9">
        <f t="shared" si="0"/>
        <v>-9.4610000000000021</v>
      </c>
      <c r="K31" s="9">
        <f t="shared" si="1"/>
        <v>-10.730999999999998</v>
      </c>
    </row>
    <row r="32" spans="1:11" ht="15.75" customHeight="1" x14ac:dyDescent="0.25">
      <c r="A32" s="19">
        <v>128</v>
      </c>
      <c r="B32" s="10">
        <v>44220</v>
      </c>
      <c r="C32" s="13" t="s">
        <v>119</v>
      </c>
      <c r="D32" s="11" t="s">
        <v>1</v>
      </c>
      <c r="E32" s="11" t="s">
        <v>28</v>
      </c>
      <c r="F32" s="20">
        <v>32.171999999999997</v>
      </c>
      <c r="G32" s="20">
        <v>37.027000000000001</v>
      </c>
      <c r="H32" s="20">
        <v>46.582999999999998</v>
      </c>
      <c r="I32" s="20">
        <v>51</v>
      </c>
      <c r="J32" s="9">
        <f t="shared" si="0"/>
        <v>-4.855000000000004</v>
      </c>
      <c r="K32" s="9">
        <f t="shared" si="1"/>
        <v>-14.411000000000001</v>
      </c>
    </row>
    <row r="33" spans="1:11" ht="15.75" customHeight="1" x14ac:dyDescent="0.25">
      <c r="A33" s="19">
        <v>138</v>
      </c>
      <c r="B33" s="10">
        <v>44220</v>
      </c>
      <c r="C33" s="13" t="s">
        <v>118</v>
      </c>
      <c r="D33" s="11" t="s">
        <v>1</v>
      </c>
      <c r="E33" s="11" t="s">
        <v>28</v>
      </c>
      <c r="F33" s="20">
        <v>47.750999999999998</v>
      </c>
      <c r="G33" s="20">
        <v>32.396000000000001</v>
      </c>
      <c r="H33" s="20">
        <v>32.667999999999999</v>
      </c>
      <c r="I33" s="20">
        <v>34.341999999999999</v>
      </c>
      <c r="J33" s="9">
        <f t="shared" si="0"/>
        <v>15.354999999999997</v>
      </c>
      <c r="K33" s="9">
        <f t="shared" si="1"/>
        <v>15.082999999999998</v>
      </c>
    </row>
    <row r="34" spans="1:11" ht="15.75" customHeight="1" x14ac:dyDescent="0.25">
      <c r="A34" s="19">
        <v>111</v>
      </c>
      <c r="B34" s="10">
        <v>44222</v>
      </c>
      <c r="C34" s="13" t="s">
        <v>90</v>
      </c>
      <c r="D34" s="11" t="s">
        <v>1</v>
      </c>
      <c r="E34" s="11" t="s">
        <v>28</v>
      </c>
      <c r="F34" s="20">
        <v>51</v>
      </c>
      <c r="G34" s="20">
        <v>30.209</v>
      </c>
      <c r="H34" s="20">
        <v>30.974</v>
      </c>
      <c r="I34" s="20">
        <v>31.614999999999998</v>
      </c>
      <c r="J34" s="9">
        <f t="shared" si="0"/>
        <v>20.791</v>
      </c>
      <c r="K34" s="9">
        <f t="shared" si="1"/>
        <v>20.026</v>
      </c>
    </row>
    <row r="35" spans="1:11" ht="15.75" customHeight="1" x14ac:dyDescent="0.25">
      <c r="A35" s="19">
        <v>246</v>
      </c>
      <c r="B35" s="10">
        <v>44222</v>
      </c>
      <c r="C35" s="13" t="s">
        <v>83</v>
      </c>
      <c r="D35" s="12" t="s">
        <v>32</v>
      </c>
      <c r="E35" s="11" t="s">
        <v>28</v>
      </c>
      <c r="F35" s="20">
        <v>51</v>
      </c>
      <c r="G35" s="20">
        <v>51</v>
      </c>
      <c r="H35" s="20">
        <v>51</v>
      </c>
      <c r="I35" s="20">
        <v>51</v>
      </c>
      <c r="J35" s="9">
        <f t="shared" si="0"/>
        <v>0</v>
      </c>
      <c r="K35" s="9">
        <f t="shared" si="1"/>
        <v>0</v>
      </c>
    </row>
    <row r="36" spans="1:11" ht="15.75" customHeight="1" x14ac:dyDescent="0.25">
      <c r="A36" s="19">
        <v>347</v>
      </c>
      <c r="B36" s="10">
        <v>44222</v>
      </c>
      <c r="C36" s="13" t="s">
        <v>111</v>
      </c>
      <c r="D36" s="11" t="s">
        <v>1</v>
      </c>
      <c r="E36" s="11" t="s">
        <v>28</v>
      </c>
      <c r="F36" s="20">
        <v>36.042999999999999</v>
      </c>
      <c r="G36" s="20">
        <v>27.96</v>
      </c>
      <c r="H36" s="20">
        <v>28.827000000000002</v>
      </c>
      <c r="I36" s="20">
        <v>28.890999999999998</v>
      </c>
      <c r="J36" s="9">
        <f t="shared" si="0"/>
        <v>8.0829999999999984</v>
      </c>
      <c r="K36" s="9">
        <f t="shared" si="1"/>
        <v>7.2159999999999975</v>
      </c>
    </row>
    <row r="37" spans="1:11" ht="15.75" customHeight="1" x14ac:dyDescent="0.25">
      <c r="A37" s="19">
        <v>174</v>
      </c>
      <c r="B37" s="10">
        <v>44223</v>
      </c>
      <c r="C37" s="13" t="s">
        <v>109</v>
      </c>
      <c r="D37" s="11" t="s">
        <v>29</v>
      </c>
      <c r="E37" s="11" t="s">
        <v>28</v>
      </c>
      <c r="F37" s="20">
        <v>51</v>
      </c>
      <c r="G37" s="20">
        <v>51</v>
      </c>
      <c r="H37" s="20">
        <v>51</v>
      </c>
      <c r="I37" s="20">
        <v>51</v>
      </c>
      <c r="J37" s="9">
        <f t="shared" si="0"/>
        <v>0</v>
      </c>
      <c r="K37" s="9">
        <f t="shared" si="1"/>
        <v>0</v>
      </c>
    </row>
    <row r="38" spans="1:11" ht="15.75" customHeight="1" x14ac:dyDescent="0.25">
      <c r="A38" s="19">
        <v>209</v>
      </c>
      <c r="B38" s="10">
        <v>44223</v>
      </c>
      <c r="C38" s="13" t="s">
        <v>108</v>
      </c>
      <c r="D38" s="11" t="s">
        <v>54</v>
      </c>
      <c r="E38" s="11" t="s">
        <v>28</v>
      </c>
      <c r="F38" s="20">
        <v>31.102</v>
      </c>
      <c r="G38" s="20">
        <v>39.377000000000002</v>
      </c>
      <c r="H38" s="20">
        <v>51</v>
      </c>
      <c r="I38" s="20">
        <v>51</v>
      </c>
      <c r="J38" s="9">
        <f t="shared" si="0"/>
        <v>-8.2750000000000021</v>
      </c>
      <c r="K38" s="9">
        <f t="shared" si="1"/>
        <v>-19.898</v>
      </c>
    </row>
    <row r="39" spans="1:11" ht="15.75" customHeight="1" x14ac:dyDescent="0.25">
      <c r="A39" s="19">
        <v>293</v>
      </c>
      <c r="B39" s="10">
        <v>44223</v>
      </c>
      <c r="C39" s="13" t="s">
        <v>110</v>
      </c>
      <c r="D39" s="11" t="s">
        <v>27</v>
      </c>
      <c r="E39" s="11" t="s">
        <v>28</v>
      </c>
      <c r="F39" s="20">
        <v>34.134999999999998</v>
      </c>
      <c r="G39" s="20">
        <v>35.613999999999997</v>
      </c>
      <c r="H39" s="20">
        <v>44.223999999999997</v>
      </c>
      <c r="I39" s="20">
        <v>51</v>
      </c>
      <c r="J39" s="9">
        <f t="shared" si="0"/>
        <v>-1.4789999999999992</v>
      </c>
      <c r="K39" s="9">
        <f t="shared" si="1"/>
        <v>-10.088999999999999</v>
      </c>
    </row>
    <row r="40" spans="1:11" ht="15.75" customHeight="1" x14ac:dyDescent="0.25">
      <c r="A40" s="19">
        <v>178</v>
      </c>
      <c r="B40" s="10">
        <v>44224</v>
      </c>
      <c r="C40" s="13" t="s">
        <v>97</v>
      </c>
      <c r="D40" s="11" t="s">
        <v>1</v>
      </c>
      <c r="E40" s="11" t="s">
        <v>28</v>
      </c>
      <c r="F40" s="20">
        <v>31.875</v>
      </c>
      <c r="G40" s="20">
        <v>29.96</v>
      </c>
      <c r="H40" s="20">
        <v>31.751999999999999</v>
      </c>
      <c r="I40" s="20">
        <v>33.122</v>
      </c>
      <c r="J40" s="9">
        <f t="shared" si="0"/>
        <v>1.9149999999999991</v>
      </c>
      <c r="K40" s="9">
        <f t="shared" si="1"/>
        <v>0.12300000000000111</v>
      </c>
    </row>
    <row r="41" spans="1:11" ht="15.75" customHeight="1" x14ac:dyDescent="0.25">
      <c r="A41" s="19">
        <v>308</v>
      </c>
      <c r="B41" s="10">
        <v>44224</v>
      </c>
      <c r="C41" s="13" t="s">
        <v>107</v>
      </c>
      <c r="D41" s="11" t="s">
        <v>1</v>
      </c>
      <c r="E41" s="11" t="s">
        <v>28</v>
      </c>
      <c r="F41" s="20">
        <v>51</v>
      </c>
      <c r="G41" s="20">
        <v>29.646000000000001</v>
      </c>
      <c r="H41" s="20">
        <v>30.529</v>
      </c>
      <c r="I41" s="20">
        <v>29.913</v>
      </c>
      <c r="J41" s="9">
        <f t="shared" si="0"/>
        <v>21.353999999999999</v>
      </c>
      <c r="K41" s="9">
        <f t="shared" si="1"/>
        <v>20.471</v>
      </c>
    </row>
    <row r="42" spans="1:11" ht="15.75" customHeight="1" x14ac:dyDescent="0.25">
      <c r="A42" s="19">
        <v>63</v>
      </c>
      <c r="B42" s="10">
        <v>44225</v>
      </c>
      <c r="C42" s="13" t="s">
        <v>58</v>
      </c>
      <c r="D42" s="11" t="s">
        <v>1</v>
      </c>
      <c r="E42" s="11" t="s">
        <v>28</v>
      </c>
      <c r="F42" s="20">
        <v>30.536000000000001</v>
      </c>
      <c r="G42" s="20">
        <v>29.402000000000001</v>
      </c>
      <c r="H42" s="20">
        <v>29.911000000000001</v>
      </c>
      <c r="I42" s="20">
        <v>30.305</v>
      </c>
      <c r="J42" s="9">
        <f t="shared" si="0"/>
        <v>1.1340000000000003</v>
      </c>
      <c r="K42" s="9">
        <f t="shared" si="1"/>
        <v>0.625</v>
      </c>
    </row>
    <row r="43" spans="1:11" ht="15.75" customHeight="1" x14ac:dyDescent="0.25">
      <c r="A43" s="19">
        <v>78</v>
      </c>
      <c r="B43" s="10">
        <v>44225</v>
      </c>
      <c r="C43" s="13" t="s">
        <v>55</v>
      </c>
      <c r="D43" s="11" t="s">
        <v>1</v>
      </c>
      <c r="E43" s="11" t="s">
        <v>28</v>
      </c>
      <c r="F43" s="20">
        <v>29.484999999999999</v>
      </c>
      <c r="G43" s="20">
        <v>27.225000000000001</v>
      </c>
      <c r="H43" s="20">
        <v>27.462</v>
      </c>
      <c r="I43" s="20">
        <v>27.872</v>
      </c>
      <c r="J43" s="9">
        <f t="shared" si="0"/>
        <v>2.259999999999998</v>
      </c>
      <c r="K43" s="9">
        <f t="shared" si="1"/>
        <v>2.0229999999999997</v>
      </c>
    </row>
    <row r="44" spans="1:11" ht="15.75" customHeight="1" x14ac:dyDescent="0.25">
      <c r="A44" s="19">
        <v>183</v>
      </c>
      <c r="B44" s="10">
        <v>44225</v>
      </c>
      <c r="C44" s="13" t="s">
        <v>40</v>
      </c>
      <c r="D44" s="11" t="s">
        <v>1</v>
      </c>
      <c r="E44" s="11" t="s">
        <v>28</v>
      </c>
      <c r="F44" s="20">
        <v>30.187999999999999</v>
      </c>
      <c r="G44" s="20">
        <v>27.78</v>
      </c>
      <c r="H44" s="20">
        <v>28.876999999999999</v>
      </c>
      <c r="I44" s="20">
        <v>29.422000000000001</v>
      </c>
      <c r="J44" s="9">
        <f t="shared" si="0"/>
        <v>2.4079999999999977</v>
      </c>
      <c r="K44" s="9">
        <f t="shared" si="1"/>
        <v>1.3109999999999999</v>
      </c>
    </row>
    <row r="45" spans="1:11" ht="15.75" customHeight="1" x14ac:dyDescent="0.25">
      <c r="A45" s="19">
        <v>271</v>
      </c>
      <c r="B45" s="10">
        <v>44225</v>
      </c>
      <c r="C45" s="13" t="s">
        <v>30</v>
      </c>
      <c r="D45" s="11" t="s">
        <v>1</v>
      </c>
      <c r="E45" s="11" t="s">
        <v>28</v>
      </c>
      <c r="F45" s="20">
        <v>31.382999999999999</v>
      </c>
      <c r="G45" s="20">
        <v>22.95</v>
      </c>
      <c r="H45" s="20">
        <v>23.608000000000001</v>
      </c>
      <c r="I45" s="20">
        <v>23.812999999999999</v>
      </c>
      <c r="J45" s="9">
        <f t="shared" si="0"/>
        <v>8.4329999999999998</v>
      </c>
      <c r="K45" s="9">
        <f t="shared" si="1"/>
        <v>7.7749999999999986</v>
      </c>
    </row>
    <row r="46" spans="1:11" ht="15.75" customHeight="1" x14ac:dyDescent="0.25">
      <c r="A46" s="19">
        <v>363</v>
      </c>
      <c r="B46" s="10">
        <v>44225</v>
      </c>
      <c r="C46" s="13" t="s">
        <v>68</v>
      </c>
      <c r="D46" s="11" t="s">
        <v>1</v>
      </c>
      <c r="E46" s="11" t="s">
        <v>28</v>
      </c>
      <c r="F46" s="20">
        <v>29.719000000000001</v>
      </c>
      <c r="G46" s="20">
        <v>27.276</v>
      </c>
      <c r="H46" s="20">
        <v>28.527000000000001</v>
      </c>
      <c r="I46" s="20">
        <v>28.67</v>
      </c>
      <c r="J46" s="9">
        <f t="shared" si="0"/>
        <v>2.4430000000000014</v>
      </c>
      <c r="K46" s="9">
        <f t="shared" si="1"/>
        <v>1.1920000000000002</v>
      </c>
    </row>
    <row r="47" spans="1:11" ht="15.75" customHeight="1" x14ac:dyDescent="0.25">
      <c r="A47" s="19">
        <v>376</v>
      </c>
      <c r="B47" s="10">
        <v>44225</v>
      </c>
      <c r="C47" s="13" t="s">
        <v>50</v>
      </c>
      <c r="D47" s="11" t="s">
        <v>1</v>
      </c>
      <c r="E47" s="11" t="s">
        <v>28</v>
      </c>
      <c r="F47" s="20">
        <v>29.907</v>
      </c>
      <c r="G47" s="20">
        <v>29.783999999999999</v>
      </c>
      <c r="H47" s="20">
        <v>30.396999999999998</v>
      </c>
      <c r="I47" s="20">
        <v>30.760999999999999</v>
      </c>
      <c r="J47" s="9">
        <f t="shared" si="0"/>
        <v>0.12300000000000111</v>
      </c>
      <c r="K47" s="9">
        <f t="shared" si="1"/>
        <v>-0.48999999999999844</v>
      </c>
    </row>
    <row r="48" spans="1:11" ht="15.75" customHeight="1" x14ac:dyDescent="0.25">
      <c r="A48" s="19">
        <v>303</v>
      </c>
      <c r="B48" s="10">
        <v>44226</v>
      </c>
      <c r="C48" s="13" t="s">
        <v>106</v>
      </c>
      <c r="D48" s="11" t="s">
        <v>32</v>
      </c>
      <c r="E48" s="11" t="s">
        <v>28</v>
      </c>
      <c r="F48" s="20">
        <v>30.998000000000001</v>
      </c>
      <c r="G48" s="20">
        <v>51</v>
      </c>
      <c r="H48" s="20">
        <v>51</v>
      </c>
      <c r="I48" s="20">
        <v>51</v>
      </c>
      <c r="J48" s="9">
        <f t="shared" si="0"/>
        <v>-20.001999999999999</v>
      </c>
      <c r="K48" s="9">
        <f t="shared" si="1"/>
        <v>-20.001999999999999</v>
      </c>
    </row>
    <row r="49" spans="1:11" ht="15.75" customHeight="1" x14ac:dyDescent="0.25">
      <c r="A49" s="19">
        <v>35</v>
      </c>
      <c r="B49" s="14">
        <v>44229</v>
      </c>
      <c r="C49" s="13" t="s">
        <v>104</v>
      </c>
      <c r="D49" s="11" t="s">
        <v>1</v>
      </c>
      <c r="E49" s="11" t="s">
        <v>28</v>
      </c>
      <c r="F49" s="20">
        <v>32.36</v>
      </c>
      <c r="G49" s="20">
        <v>28.797999999999998</v>
      </c>
      <c r="H49" s="20">
        <v>28.978999999999999</v>
      </c>
      <c r="I49" s="20">
        <v>29.06</v>
      </c>
      <c r="J49" s="9">
        <f t="shared" si="0"/>
        <v>3.5620000000000012</v>
      </c>
      <c r="K49" s="9">
        <f t="shared" si="1"/>
        <v>3.3810000000000002</v>
      </c>
    </row>
    <row r="50" spans="1:11" ht="15.75" customHeight="1" x14ac:dyDescent="0.25">
      <c r="A50" s="19">
        <v>66</v>
      </c>
      <c r="B50" s="14">
        <v>44229</v>
      </c>
      <c r="C50" s="13" t="s">
        <v>37</v>
      </c>
      <c r="D50" s="11" t="s">
        <v>1</v>
      </c>
      <c r="E50" s="11" t="s">
        <v>28</v>
      </c>
      <c r="F50" s="20">
        <v>34.265999999999998</v>
      </c>
      <c r="G50" s="20">
        <v>32.554000000000002</v>
      </c>
      <c r="H50" s="20">
        <v>33.762</v>
      </c>
      <c r="I50" s="20">
        <v>35.01</v>
      </c>
      <c r="J50" s="9">
        <f t="shared" si="0"/>
        <v>1.7119999999999962</v>
      </c>
      <c r="K50" s="9">
        <f t="shared" si="1"/>
        <v>0.50399999999999778</v>
      </c>
    </row>
    <row r="51" spans="1:11" ht="15.75" customHeight="1" x14ac:dyDescent="0.25">
      <c r="A51" s="19">
        <v>118</v>
      </c>
      <c r="B51" s="14">
        <v>44229</v>
      </c>
      <c r="C51" s="13" t="s">
        <v>74</v>
      </c>
      <c r="D51" s="11" t="s">
        <v>1</v>
      </c>
      <c r="E51" s="11" t="s">
        <v>28</v>
      </c>
      <c r="F51" s="20">
        <v>44.445999999999998</v>
      </c>
      <c r="G51" s="20">
        <v>24.893999999999998</v>
      </c>
      <c r="H51" s="20">
        <v>26.018000000000001</v>
      </c>
      <c r="I51" s="20">
        <v>25.779</v>
      </c>
      <c r="J51" s="9">
        <f t="shared" si="0"/>
        <v>19.552</v>
      </c>
      <c r="K51" s="9">
        <f t="shared" si="1"/>
        <v>18.427999999999997</v>
      </c>
    </row>
    <row r="52" spans="1:11" ht="15.75" customHeight="1" x14ac:dyDescent="0.25">
      <c r="A52" s="19">
        <v>140</v>
      </c>
      <c r="B52" s="14">
        <v>44229</v>
      </c>
      <c r="C52" s="13" t="s">
        <v>102</v>
      </c>
      <c r="D52" s="11" t="s">
        <v>1</v>
      </c>
      <c r="E52" s="11" t="s">
        <v>28</v>
      </c>
      <c r="F52" s="20">
        <v>36.880000000000003</v>
      </c>
      <c r="G52" s="20">
        <v>37.470999999999997</v>
      </c>
      <c r="H52" s="20">
        <v>39.582000000000001</v>
      </c>
      <c r="I52" s="20">
        <v>45.906999999999996</v>
      </c>
      <c r="J52" s="9">
        <f t="shared" si="0"/>
        <v>-0.59099999999999397</v>
      </c>
      <c r="K52" s="9">
        <f t="shared" si="1"/>
        <v>-2.7019999999999982</v>
      </c>
    </row>
    <row r="53" spans="1:11" ht="15.75" customHeight="1" x14ac:dyDescent="0.25">
      <c r="A53" s="19">
        <v>180</v>
      </c>
      <c r="B53" s="14">
        <v>44229</v>
      </c>
      <c r="C53" s="13" t="s">
        <v>49</v>
      </c>
      <c r="D53" s="11" t="s">
        <v>1</v>
      </c>
      <c r="E53" s="11" t="s">
        <v>28</v>
      </c>
      <c r="F53" s="20">
        <v>51</v>
      </c>
      <c r="G53" s="20">
        <v>24.382000000000001</v>
      </c>
      <c r="H53" s="20">
        <v>24.015000000000001</v>
      </c>
      <c r="I53" s="20">
        <v>24.55</v>
      </c>
      <c r="J53" s="9">
        <f t="shared" si="0"/>
        <v>26.617999999999999</v>
      </c>
      <c r="K53" s="9">
        <f t="shared" si="1"/>
        <v>26.984999999999999</v>
      </c>
    </row>
    <row r="54" spans="1:11" ht="15.75" customHeight="1" x14ac:dyDescent="0.25">
      <c r="A54" s="19">
        <v>187</v>
      </c>
      <c r="B54" s="14">
        <v>44229</v>
      </c>
      <c r="C54" s="13" t="s">
        <v>105</v>
      </c>
      <c r="D54" s="11" t="s">
        <v>1</v>
      </c>
      <c r="E54" s="11" t="s">
        <v>28</v>
      </c>
      <c r="F54" s="20">
        <v>33.247999999999998</v>
      </c>
      <c r="G54" s="20">
        <v>30.850999999999999</v>
      </c>
      <c r="H54" s="20">
        <v>31.323</v>
      </c>
      <c r="I54" s="20">
        <v>31.635000000000002</v>
      </c>
      <c r="J54" s="9">
        <f t="shared" si="0"/>
        <v>2.3969999999999985</v>
      </c>
      <c r="K54" s="9">
        <f t="shared" si="1"/>
        <v>1.9249999999999972</v>
      </c>
    </row>
    <row r="55" spans="1:11" ht="15.75" customHeight="1" x14ac:dyDescent="0.25">
      <c r="A55" s="19">
        <v>202</v>
      </c>
      <c r="B55" s="14">
        <v>44229</v>
      </c>
      <c r="C55" s="13" t="s">
        <v>100</v>
      </c>
      <c r="D55" s="11" t="s">
        <v>1</v>
      </c>
      <c r="E55" s="11" t="s">
        <v>28</v>
      </c>
      <c r="F55" s="20">
        <v>32.746000000000002</v>
      </c>
      <c r="G55" s="20">
        <v>29.452000000000002</v>
      </c>
      <c r="H55" s="20">
        <v>29.841999999999999</v>
      </c>
      <c r="I55" s="20">
        <v>30.050999999999998</v>
      </c>
      <c r="J55" s="9">
        <f t="shared" si="0"/>
        <v>3.2940000000000005</v>
      </c>
      <c r="K55" s="9">
        <f t="shared" si="1"/>
        <v>2.9040000000000035</v>
      </c>
    </row>
    <row r="56" spans="1:11" ht="15.75" customHeight="1" x14ac:dyDescent="0.25">
      <c r="A56" s="19">
        <v>233</v>
      </c>
      <c r="B56" s="14">
        <v>44229</v>
      </c>
      <c r="C56" s="13" t="s">
        <v>91</v>
      </c>
      <c r="D56" s="11" t="s">
        <v>1</v>
      </c>
      <c r="E56" s="11" t="s">
        <v>28</v>
      </c>
      <c r="F56" s="20">
        <v>35.222000000000001</v>
      </c>
      <c r="G56" s="20">
        <v>31.204999999999998</v>
      </c>
      <c r="H56" s="20">
        <v>31.86</v>
      </c>
      <c r="I56" s="20">
        <v>31.521000000000001</v>
      </c>
      <c r="J56" s="9">
        <f t="shared" si="0"/>
        <v>4.017000000000003</v>
      </c>
      <c r="K56" s="9">
        <f t="shared" si="1"/>
        <v>3.3620000000000019</v>
      </c>
    </row>
    <row r="57" spans="1:11" ht="15.75" customHeight="1" x14ac:dyDescent="0.25">
      <c r="A57" s="19">
        <v>247</v>
      </c>
      <c r="B57" s="14">
        <v>44229</v>
      </c>
      <c r="C57" s="13" t="s">
        <v>34</v>
      </c>
      <c r="D57" s="11" t="s">
        <v>1</v>
      </c>
      <c r="E57" s="11" t="s">
        <v>28</v>
      </c>
      <c r="F57" s="20">
        <v>44.875999999999998</v>
      </c>
      <c r="G57" s="20">
        <v>17.937000000000001</v>
      </c>
      <c r="H57" s="20">
        <v>18.504000000000001</v>
      </c>
      <c r="I57" s="20">
        <v>18.53</v>
      </c>
      <c r="J57" s="9">
        <f t="shared" si="0"/>
        <v>26.938999999999997</v>
      </c>
      <c r="K57" s="9">
        <f t="shared" si="1"/>
        <v>26.371999999999996</v>
      </c>
    </row>
    <row r="58" spans="1:11" ht="15.75" customHeight="1" x14ac:dyDescent="0.25">
      <c r="A58" s="19">
        <v>270</v>
      </c>
      <c r="B58" s="14">
        <v>44229</v>
      </c>
      <c r="C58" s="13" t="s">
        <v>43</v>
      </c>
      <c r="D58" s="11" t="s">
        <v>1</v>
      </c>
      <c r="E58" s="11" t="s">
        <v>28</v>
      </c>
      <c r="F58" s="20">
        <v>42.073999999999998</v>
      </c>
      <c r="G58" s="20">
        <v>22.044</v>
      </c>
      <c r="H58" s="20">
        <v>23.081</v>
      </c>
      <c r="I58" s="20">
        <v>23.581</v>
      </c>
      <c r="J58" s="9">
        <f t="shared" si="0"/>
        <v>20.029999999999998</v>
      </c>
      <c r="K58" s="9">
        <f t="shared" si="1"/>
        <v>18.992999999999999</v>
      </c>
    </row>
    <row r="59" spans="1:11" ht="15.75" customHeight="1" x14ac:dyDescent="0.25">
      <c r="A59" s="19">
        <v>326</v>
      </c>
      <c r="B59" s="14">
        <v>44229</v>
      </c>
      <c r="C59" s="13" t="s">
        <v>101</v>
      </c>
      <c r="D59" s="11" t="s">
        <v>1</v>
      </c>
      <c r="E59" s="11" t="s">
        <v>28</v>
      </c>
      <c r="F59" s="20">
        <v>35.457999999999998</v>
      </c>
      <c r="G59" s="20">
        <v>35.704999999999998</v>
      </c>
      <c r="H59" s="20">
        <v>36.497</v>
      </c>
      <c r="I59" s="20">
        <v>36.920999999999999</v>
      </c>
      <c r="J59" s="9">
        <f t="shared" si="0"/>
        <v>-0.24699999999999989</v>
      </c>
      <c r="K59" s="9">
        <f t="shared" si="1"/>
        <v>-1.0390000000000015</v>
      </c>
    </row>
    <row r="60" spans="1:11" ht="15.75" customHeight="1" x14ac:dyDescent="0.25">
      <c r="A60" s="19">
        <v>327</v>
      </c>
      <c r="B60" s="14">
        <v>44229</v>
      </c>
      <c r="C60" s="13" t="s">
        <v>35</v>
      </c>
      <c r="D60" s="11" t="s">
        <v>1</v>
      </c>
      <c r="E60" s="11" t="s">
        <v>28</v>
      </c>
      <c r="F60" s="20">
        <v>33.651000000000003</v>
      </c>
      <c r="G60" s="20">
        <v>29.524999999999999</v>
      </c>
      <c r="H60" s="20">
        <v>29.526</v>
      </c>
      <c r="I60" s="20">
        <v>29.786000000000001</v>
      </c>
      <c r="J60" s="9">
        <f t="shared" si="0"/>
        <v>4.1260000000000048</v>
      </c>
      <c r="K60" s="9">
        <f t="shared" si="1"/>
        <v>4.1250000000000036</v>
      </c>
    </row>
    <row r="61" spans="1:11" ht="15.75" customHeight="1" x14ac:dyDescent="0.25">
      <c r="A61" s="19">
        <v>344</v>
      </c>
      <c r="B61" s="14">
        <v>44229</v>
      </c>
      <c r="C61" s="13" t="s">
        <v>103</v>
      </c>
      <c r="D61" s="11" t="s">
        <v>1</v>
      </c>
      <c r="E61" s="11" t="s">
        <v>28</v>
      </c>
      <c r="F61" s="20">
        <v>36.353000000000002</v>
      </c>
      <c r="G61" s="20">
        <v>27.94</v>
      </c>
      <c r="H61" s="20">
        <v>28.172999999999998</v>
      </c>
      <c r="I61" s="20">
        <v>28.294</v>
      </c>
      <c r="J61" s="9">
        <f t="shared" si="0"/>
        <v>8.4130000000000003</v>
      </c>
      <c r="K61" s="9">
        <f t="shared" si="1"/>
        <v>8.1800000000000033</v>
      </c>
    </row>
    <row r="62" spans="1:11" ht="15.75" customHeight="1" x14ac:dyDescent="0.25">
      <c r="A62" s="19">
        <v>2</v>
      </c>
      <c r="B62" s="14">
        <v>44230</v>
      </c>
      <c r="C62" s="13" t="s">
        <v>56</v>
      </c>
      <c r="D62" s="11" t="s">
        <v>1</v>
      </c>
      <c r="E62" s="11" t="s">
        <v>28</v>
      </c>
      <c r="F62" s="20">
        <v>30.861000000000001</v>
      </c>
      <c r="G62" s="20">
        <v>31.135999999999999</v>
      </c>
      <c r="H62" s="20">
        <v>32.277000000000001</v>
      </c>
      <c r="I62" s="20">
        <v>31.989000000000001</v>
      </c>
      <c r="J62" s="9">
        <f t="shared" si="0"/>
        <v>-0.27499999999999858</v>
      </c>
      <c r="K62" s="9">
        <f t="shared" si="1"/>
        <v>-1.4160000000000004</v>
      </c>
    </row>
    <row r="63" spans="1:11" ht="15.75" customHeight="1" x14ac:dyDescent="0.25">
      <c r="A63" s="19">
        <v>9</v>
      </c>
      <c r="B63" s="14">
        <v>44230</v>
      </c>
      <c r="C63" s="13" t="s">
        <v>34</v>
      </c>
      <c r="D63" s="11" t="s">
        <v>1</v>
      </c>
      <c r="E63" s="11" t="s">
        <v>28</v>
      </c>
      <c r="F63" s="20">
        <v>29.67</v>
      </c>
      <c r="G63" s="20">
        <v>34.905999999999999</v>
      </c>
      <c r="H63" s="20">
        <v>35.496000000000002</v>
      </c>
      <c r="I63" s="20">
        <v>37.101999999999997</v>
      </c>
      <c r="J63" s="9">
        <f t="shared" si="0"/>
        <v>-5.2359999999999971</v>
      </c>
      <c r="K63" s="9">
        <f t="shared" si="1"/>
        <v>-5.8260000000000005</v>
      </c>
    </row>
    <row r="64" spans="1:11" ht="15.75" customHeight="1" x14ac:dyDescent="0.25">
      <c r="A64" s="19">
        <v>33</v>
      </c>
      <c r="B64" s="14">
        <v>44230</v>
      </c>
      <c r="C64" s="13" t="s">
        <v>31</v>
      </c>
      <c r="D64" s="11" t="s">
        <v>1</v>
      </c>
      <c r="E64" s="11" t="s">
        <v>28</v>
      </c>
      <c r="F64" s="20">
        <v>30.495000000000001</v>
      </c>
      <c r="G64" s="20">
        <v>32.831000000000003</v>
      </c>
      <c r="H64" s="20">
        <v>34.173000000000002</v>
      </c>
      <c r="I64" s="20">
        <v>34.241</v>
      </c>
      <c r="J64" s="9">
        <f t="shared" si="0"/>
        <v>-2.3360000000000021</v>
      </c>
      <c r="K64" s="9">
        <f t="shared" si="1"/>
        <v>-3.6780000000000008</v>
      </c>
    </row>
    <row r="65" spans="1:11" ht="15.75" customHeight="1" x14ac:dyDescent="0.25">
      <c r="A65" s="19">
        <v>40</v>
      </c>
      <c r="B65" s="14">
        <v>44230</v>
      </c>
      <c r="C65" s="13" t="s">
        <v>26</v>
      </c>
      <c r="D65" s="11" t="s">
        <v>1</v>
      </c>
      <c r="E65" s="11" t="s">
        <v>28</v>
      </c>
      <c r="F65" s="20">
        <v>30.975000000000001</v>
      </c>
      <c r="G65" s="20">
        <v>31.283000000000001</v>
      </c>
      <c r="H65" s="20">
        <v>33.222999999999999</v>
      </c>
      <c r="I65" s="20">
        <v>34.183999999999997</v>
      </c>
      <c r="J65" s="9">
        <f t="shared" si="0"/>
        <v>-0.30799999999999983</v>
      </c>
      <c r="K65" s="9">
        <f t="shared" si="1"/>
        <v>-2.2479999999999976</v>
      </c>
    </row>
    <row r="66" spans="1:11" ht="15.75" customHeight="1" x14ac:dyDescent="0.25">
      <c r="A66" s="19">
        <v>107</v>
      </c>
      <c r="B66" s="14">
        <v>44230</v>
      </c>
      <c r="C66" s="13" t="s">
        <v>91</v>
      </c>
      <c r="D66" s="11" t="s">
        <v>1</v>
      </c>
      <c r="E66" s="11" t="s">
        <v>28</v>
      </c>
      <c r="F66" s="20">
        <v>30.253</v>
      </c>
      <c r="G66" s="20">
        <v>38.779000000000003</v>
      </c>
      <c r="H66" s="20">
        <v>40.426000000000002</v>
      </c>
      <c r="I66" s="20">
        <v>42.942</v>
      </c>
      <c r="J66" s="9">
        <f t="shared" ref="J66:J129" si="2">F66-G66</f>
        <v>-8.5260000000000034</v>
      </c>
      <c r="K66" s="9">
        <f t="shared" ref="K66:K129" si="3">F66-H66</f>
        <v>-10.173000000000002</v>
      </c>
    </row>
    <row r="67" spans="1:11" ht="15.75" customHeight="1" x14ac:dyDescent="0.25">
      <c r="A67" s="19">
        <v>134</v>
      </c>
      <c r="B67" s="14">
        <v>44230</v>
      </c>
      <c r="C67" s="13" t="s">
        <v>55</v>
      </c>
      <c r="D67" s="11" t="s">
        <v>27</v>
      </c>
      <c r="E67" s="11" t="s">
        <v>28</v>
      </c>
      <c r="F67" s="20">
        <v>30.521999999999998</v>
      </c>
      <c r="G67" s="20">
        <v>33.997999999999998</v>
      </c>
      <c r="H67" s="20">
        <v>36.816000000000003</v>
      </c>
      <c r="I67" s="20">
        <v>51</v>
      </c>
      <c r="J67" s="9">
        <f t="shared" si="2"/>
        <v>-3.4759999999999991</v>
      </c>
      <c r="K67" s="9">
        <f t="shared" si="3"/>
        <v>-6.294000000000004</v>
      </c>
    </row>
    <row r="68" spans="1:11" ht="15.75" customHeight="1" x14ac:dyDescent="0.25">
      <c r="A68" s="19">
        <v>157</v>
      </c>
      <c r="B68" s="14">
        <v>44230</v>
      </c>
      <c r="C68" s="13" t="s">
        <v>45</v>
      </c>
      <c r="D68" s="11" t="s">
        <v>1</v>
      </c>
      <c r="E68" s="11" t="s">
        <v>28</v>
      </c>
      <c r="F68" s="20">
        <v>29.292999999999999</v>
      </c>
      <c r="G68" s="20">
        <v>33.433</v>
      </c>
      <c r="H68" s="20">
        <v>33.624000000000002</v>
      </c>
      <c r="I68" s="20">
        <v>34.241999999999997</v>
      </c>
      <c r="J68" s="9">
        <f t="shared" si="2"/>
        <v>-4.1400000000000006</v>
      </c>
      <c r="K68" s="9">
        <f t="shared" si="3"/>
        <v>-4.3310000000000031</v>
      </c>
    </row>
    <row r="69" spans="1:11" ht="15.75" customHeight="1" x14ac:dyDescent="0.25">
      <c r="A69" s="19">
        <v>244</v>
      </c>
      <c r="B69" s="14">
        <v>44230</v>
      </c>
      <c r="C69" s="13" t="s">
        <v>51</v>
      </c>
      <c r="D69" s="11" t="s">
        <v>1</v>
      </c>
      <c r="E69" s="11" t="s">
        <v>28</v>
      </c>
      <c r="F69" s="20">
        <v>31.873000000000001</v>
      </c>
      <c r="G69" s="20">
        <v>26.5</v>
      </c>
      <c r="H69" s="20">
        <v>26.721</v>
      </c>
      <c r="I69" s="20">
        <v>27.105</v>
      </c>
      <c r="J69" s="9">
        <f t="shared" si="2"/>
        <v>5.3730000000000011</v>
      </c>
      <c r="K69" s="9">
        <f t="shared" si="3"/>
        <v>5.152000000000001</v>
      </c>
    </row>
    <row r="70" spans="1:11" ht="15.75" customHeight="1" x14ac:dyDescent="0.25">
      <c r="A70" s="19">
        <v>333</v>
      </c>
      <c r="B70" s="14">
        <v>44230</v>
      </c>
      <c r="C70" s="13" t="s">
        <v>75</v>
      </c>
      <c r="D70" s="11" t="s">
        <v>1</v>
      </c>
      <c r="E70" s="11" t="s">
        <v>28</v>
      </c>
      <c r="F70" s="20">
        <v>29.695</v>
      </c>
      <c r="G70" s="20">
        <v>30.667999999999999</v>
      </c>
      <c r="H70" s="20">
        <v>31.402999999999999</v>
      </c>
      <c r="I70" s="20">
        <v>33.082999999999998</v>
      </c>
      <c r="J70" s="9">
        <f t="shared" si="2"/>
        <v>-0.97299999999999898</v>
      </c>
      <c r="K70" s="9">
        <f t="shared" si="3"/>
        <v>-1.7079999999999984</v>
      </c>
    </row>
    <row r="71" spans="1:11" ht="15.75" customHeight="1" x14ac:dyDescent="0.25">
      <c r="A71" s="19">
        <v>60</v>
      </c>
      <c r="B71" s="14">
        <v>44231</v>
      </c>
      <c r="C71" s="13" t="s">
        <v>45</v>
      </c>
      <c r="D71" s="11" t="s">
        <v>1</v>
      </c>
      <c r="E71" s="11" t="s">
        <v>28</v>
      </c>
      <c r="F71" s="20">
        <v>37.023000000000003</v>
      </c>
      <c r="G71" s="20">
        <v>30.942</v>
      </c>
      <c r="H71" s="20">
        <v>32.164000000000001</v>
      </c>
      <c r="I71" s="20">
        <v>31.238</v>
      </c>
      <c r="J71" s="9">
        <f t="shared" si="2"/>
        <v>6.0810000000000031</v>
      </c>
      <c r="K71" s="9">
        <f t="shared" si="3"/>
        <v>4.8590000000000018</v>
      </c>
    </row>
    <row r="72" spans="1:11" ht="15.75" customHeight="1" x14ac:dyDescent="0.25">
      <c r="A72" s="19">
        <v>146</v>
      </c>
      <c r="B72" s="14">
        <v>44231</v>
      </c>
      <c r="C72" s="13" t="s">
        <v>36</v>
      </c>
      <c r="D72" s="11" t="s">
        <v>1</v>
      </c>
      <c r="E72" s="11" t="s">
        <v>28</v>
      </c>
      <c r="F72" s="20">
        <v>34.158000000000001</v>
      </c>
      <c r="G72" s="20">
        <v>32.871000000000002</v>
      </c>
      <c r="H72" s="20">
        <v>34.366</v>
      </c>
      <c r="I72" s="20">
        <v>34.765999999999998</v>
      </c>
      <c r="J72" s="9">
        <f t="shared" si="2"/>
        <v>1.286999999999999</v>
      </c>
      <c r="K72" s="9">
        <f t="shared" si="3"/>
        <v>-0.20799999999999841</v>
      </c>
    </row>
    <row r="73" spans="1:11" ht="15.75" customHeight="1" x14ac:dyDescent="0.25">
      <c r="A73" s="19">
        <v>275</v>
      </c>
      <c r="B73" s="14">
        <v>44231</v>
      </c>
      <c r="C73" s="13" t="s">
        <v>42</v>
      </c>
      <c r="D73" s="11" t="s">
        <v>1</v>
      </c>
      <c r="E73" s="11" t="s">
        <v>28</v>
      </c>
      <c r="F73" s="20">
        <v>33.521999999999998</v>
      </c>
      <c r="G73" s="20">
        <v>34.298000000000002</v>
      </c>
      <c r="H73" s="20">
        <v>35.075000000000003</v>
      </c>
      <c r="I73" s="20">
        <v>36.436</v>
      </c>
      <c r="J73" s="9">
        <f t="shared" si="2"/>
        <v>-0.77600000000000335</v>
      </c>
      <c r="K73" s="9">
        <f t="shared" si="3"/>
        <v>-1.5530000000000044</v>
      </c>
    </row>
    <row r="74" spans="1:11" ht="15.75" customHeight="1" x14ac:dyDescent="0.25">
      <c r="A74" s="19">
        <v>42</v>
      </c>
      <c r="B74" s="14">
        <v>44232</v>
      </c>
      <c r="C74" s="13" t="s">
        <v>26</v>
      </c>
      <c r="D74" s="11" t="s">
        <v>1</v>
      </c>
      <c r="E74" s="11" t="s">
        <v>28</v>
      </c>
      <c r="F74" s="20">
        <v>35.442</v>
      </c>
      <c r="G74" s="20">
        <v>27.364999999999998</v>
      </c>
      <c r="H74" s="20">
        <v>28.812000000000001</v>
      </c>
      <c r="I74" s="20">
        <v>31.251000000000001</v>
      </c>
      <c r="J74" s="9">
        <f t="shared" si="2"/>
        <v>8.0770000000000017</v>
      </c>
      <c r="K74" s="9">
        <f t="shared" si="3"/>
        <v>6.629999999999999</v>
      </c>
    </row>
    <row r="75" spans="1:11" ht="15.75" customHeight="1" x14ac:dyDescent="0.25">
      <c r="A75" s="19">
        <v>52</v>
      </c>
      <c r="B75" s="14">
        <v>44232</v>
      </c>
      <c r="C75" s="13" t="s">
        <v>30</v>
      </c>
      <c r="D75" s="11" t="s">
        <v>1</v>
      </c>
      <c r="E75" s="11" t="s">
        <v>28</v>
      </c>
      <c r="F75" s="20">
        <v>38.274000000000001</v>
      </c>
      <c r="G75" s="20">
        <v>30.963000000000001</v>
      </c>
      <c r="H75" s="20">
        <v>32.514000000000003</v>
      </c>
      <c r="I75" s="20">
        <v>32.143999999999998</v>
      </c>
      <c r="J75" s="9">
        <f t="shared" si="2"/>
        <v>7.3109999999999999</v>
      </c>
      <c r="K75" s="9">
        <f t="shared" si="3"/>
        <v>5.759999999999998</v>
      </c>
    </row>
    <row r="76" spans="1:11" ht="15.75" customHeight="1" x14ac:dyDescent="0.25">
      <c r="A76" s="19">
        <v>96</v>
      </c>
      <c r="B76" s="14">
        <v>44232</v>
      </c>
      <c r="C76" s="13" t="s">
        <v>46</v>
      </c>
      <c r="D76" s="11" t="s">
        <v>1</v>
      </c>
      <c r="E76" s="11" t="s">
        <v>28</v>
      </c>
      <c r="F76" s="20">
        <v>37.93</v>
      </c>
      <c r="G76" s="20">
        <v>26.18</v>
      </c>
      <c r="H76" s="20">
        <v>27.353999999999999</v>
      </c>
      <c r="I76" s="20">
        <v>27.091000000000001</v>
      </c>
      <c r="J76" s="9">
        <f t="shared" si="2"/>
        <v>11.75</v>
      </c>
      <c r="K76" s="9">
        <f t="shared" si="3"/>
        <v>10.576000000000001</v>
      </c>
    </row>
    <row r="77" spans="1:11" ht="15.75" customHeight="1" x14ac:dyDescent="0.25">
      <c r="A77" s="19">
        <v>171</v>
      </c>
      <c r="B77" s="14">
        <v>44232</v>
      </c>
      <c r="C77" s="13" t="s">
        <v>34</v>
      </c>
      <c r="D77" s="11" t="s">
        <v>1</v>
      </c>
      <c r="E77" s="11" t="s">
        <v>28</v>
      </c>
      <c r="F77" s="20">
        <v>37.378</v>
      </c>
      <c r="G77" s="20">
        <v>27.972999999999999</v>
      </c>
      <c r="H77" s="20">
        <v>28.408999999999999</v>
      </c>
      <c r="I77" s="20">
        <v>28.67</v>
      </c>
      <c r="J77" s="9">
        <f t="shared" si="2"/>
        <v>9.4050000000000011</v>
      </c>
      <c r="K77" s="9">
        <f t="shared" si="3"/>
        <v>8.9690000000000012</v>
      </c>
    </row>
    <row r="78" spans="1:11" ht="15.75" customHeight="1" x14ac:dyDescent="0.25">
      <c r="A78" s="19">
        <v>307</v>
      </c>
      <c r="B78" s="14">
        <v>44232</v>
      </c>
      <c r="C78" s="13" t="s">
        <v>66</v>
      </c>
      <c r="D78" s="11" t="s">
        <v>1</v>
      </c>
      <c r="E78" s="11" t="s">
        <v>28</v>
      </c>
      <c r="F78" s="20">
        <v>33.264000000000003</v>
      </c>
      <c r="G78" s="20">
        <v>26.81</v>
      </c>
      <c r="H78" s="20">
        <v>27.782</v>
      </c>
      <c r="I78" s="20">
        <v>28.611000000000001</v>
      </c>
      <c r="J78" s="9">
        <f t="shared" si="2"/>
        <v>6.4540000000000042</v>
      </c>
      <c r="K78" s="9">
        <f t="shared" si="3"/>
        <v>5.4820000000000029</v>
      </c>
    </row>
    <row r="79" spans="1:11" ht="15.75" customHeight="1" x14ac:dyDescent="0.25">
      <c r="A79" s="19">
        <v>310</v>
      </c>
      <c r="B79" s="14">
        <v>44232</v>
      </c>
      <c r="C79" s="13" t="s">
        <v>31</v>
      </c>
      <c r="D79" s="11" t="s">
        <v>1</v>
      </c>
      <c r="E79" s="11" t="s">
        <v>28</v>
      </c>
      <c r="F79" s="20">
        <v>35.968000000000004</v>
      </c>
      <c r="G79" s="20">
        <v>31.603000000000002</v>
      </c>
      <c r="H79" s="20">
        <v>32.963000000000001</v>
      </c>
      <c r="I79" s="20">
        <v>32.834000000000003</v>
      </c>
      <c r="J79" s="9">
        <f t="shared" si="2"/>
        <v>4.365000000000002</v>
      </c>
      <c r="K79" s="9">
        <f t="shared" si="3"/>
        <v>3.0050000000000026</v>
      </c>
    </row>
    <row r="80" spans="1:11" ht="15.75" customHeight="1" x14ac:dyDescent="0.25">
      <c r="A80" s="19">
        <v>366</v>
      </c>
      <c r="B80" s="14">
        <v>44232</v>
      </c>
      <c r="C80" s="13" t="s">
        <v>58</v>
      </c>
      <c r="D80" s="11" t="s">
        <v>1</v>
      </c>
      <c r="E80" s="11" t="s">
        <v>28</v>
      </c>
      <c r="F80" s="20">
        <v>34.561</v>
      </c>
      <c r="G80" s="20">
        <v>28.783999999999999</v>
      </c>
      <c r="H80" s="20">
        <v>29.577999999999999</v>
      </c>
      <c r="I80" s="20">
        <v>30.442</v>
      </c>
      <c r="J80" s="9">
        <f t="shared" si="2"/>
        <v>5.777000000000001</v>
      </c>
      <c r="K80" s="9">
        <f t="shared" si="3"/>
        <v>4.9830000000000005</v>
      </c>
    </row>
    <row r="81" spans="1:11" ht="15.75" customHeight="1" x14ac:dyDescent="0.25">
      <c r="A81" s="19">
        <v>346</v>
      </c>
      <c r="B81" s="14">
        <v>44233</v>
      </c>
      <c r="C81" s="13" t="s">
        <v>99</v>
      </c>
      <c r="D81" s="11" t="s">
        <v>1</v>
      </c>
      <c r="E81" s="11" t="s">
        <v>28</v>
      </c>
      <c r="F81" s="20">
        <v>39.268999999999998</v>
      </c>
      <c r="G81" s="20">
        <v>29.984999999999999</v>
      </c>
      <c r="H81" s="20">
        <v>30.445</v>
      </c>
      <c r="I81" s="20">
        <v>31.327000000000002</v>
      </c>
      <c r="J81" s="9">
        <f t="shared" si="2"/>
        <v>9.2839999999999989</v>
      </c>
      <c r="K81" s="9">
        <f t="shared" si="3"/>
        <v>8.8239999999999981</v>
      </c>
    </row>
    <row r="82" spans="1:11" ht="15.75" customHeight="1" x14ac:dyDescent="0.25">
      <c r="A82" s="19">
        <v>48</v>
      </c>
      <c r="B82" s="14">
        <v>44235</v>
      </c>
      <c r="C82" s="13" t="s">
        <v>26</v>
      </c>
      <c r="D82" s="11" t="s">
        <v>32</v>
      </c>
      <c r="E82" s="11" t="s">
        <v>28</v>
      </c>
      <c r="F82" s="20">
        <v>30.797999999999998</v>
      </c>
      <c r="G82" s="20">
        <v>51</v>
      </c>
      <c r="H82" s="20">
        <v>41.506999999999998</v>
      </c>
      <c r="I82" s="20">
        <v>47.862000000000002</v>
      </c>
      <c r="J82" s="9">
        <f t="shared" si="2"/>
        <v>-20.202000000000002</v>
      </c>
      <c r="K82" s="9">
        <f t="shared" si="3"/>
        <v>-10.709</v>
      </c>
    </row>
    <row r="83" spans="1:11" ht="15.75" customHeight="1" x14ac:dyDescent="0.25">
      <c r="A83" s="19">
        <v>207</v>
      </c>
      <c r="B83" s="14">
        <v>44235</v>
      </c>
      <c r="C83" s="13" t="s">
        <v>58</v>
      </c>
      <c r="D83" s="11" t="s">
        <v>1</v>
      </c>
      <c r="E83" s="11" t="s">
        <v>28</v>
      </c>
      <c r="F83" s="20">
        <v>40.880000000000003</v>
      </c>
      <c r="G83" s="20">
        <v>21.625</v>
      </c>
      <c r="H83" s="20">
        <v>21.986000000000001</v>
      </c>
      <c r="I83" s="20">
        <v>22.388999999999999</v>
      </c>
      <c r="J83" s="9">
        <f t="shared" si="2"/>
        <v>19.255000000000003</v>
      </c>
      <c r="K83" s="9">
        <f t="shared" si="3"/>
        <v>18.894000000000002</v>
      </c>
    </row>
    <row r="84" spans="1:11" ht="15.75" customHeight="1" x14ac:dyDescent="0.25">
      <c r="A84" s="19">
        <v>240</v>
      </c>
      <c r="B84" s="14">
        <v>44235</v>
      </c>
      <c r="C84" s="13" t="s">
        <v>36</v>
      </c>
      <c r="D84" s="11" t="s">
        <v>1</v>
      </c>
      <c r="E84" s="11" t="s">
        <v>28</v>
      </c>
      <c r="F84" s="20">
        <v>30.611999999999998</v>
      </c>
      <c r="G84" s="20">
        <v>35.234999999999999</v>
      </c>
      <c r="H84" s="20">
        <v>36.905000000000001</v>
      </c>
      <c r="I84" s="20">
        <v>38.716000000000001</v>
      </c>
      <c r="J84" s="9">
        <f t="shared" si="2"/>
        <v>-4.6230000000000011</v>
      </c>
      <c r="K84" s="9">
        <f t="shared" si="3"/>
        <v>-6.2930000000000028</v>
      </c>
    </row>
    <row r="85" spans="1:11" ht="15.75" customHeight="1" x14ac:dyDescent="0.25">
      <c r="A85" s="19">
        <v>145</v>
      </c>
      <c r="B85" s="14">
        <v>44236</v>
      </c>
      <c r="C85" s="13" t="s">
        <v>34</v>
      </c>
      <c r="D85" s="11" t="s">
        <v>1</v>
      </c>
      <c r="E85" s="11" t="s">
        <v>28</v>
      </c>
      <c r="F85" s="20">
        <v>33.121000000000002</v>
      </c>
      <c r="G85" s="20">
        <v>37.002000000000002</v>
      </c>
      <c r="H85" s="20">
        <v>37.817</v>
      </c>
      <c r="I85" s="20">
        <v>42.658999999999999</v>
      </c>
      <c r="J85" s="9">
        <f t="shared" si="2"/>
        <v>-3.8810000000000002</v>
      </c>
      <c r="K85" s="9">
        <f t="shared" si="3"/>
        <v>-4.695999999999998</v>
      </c>
    </row>
    <row r="86" spans="1:11" ht="15.75" customHeight="1" x14ac:dyDescent="0.25">
      <c r="A86" s="19">
        <v>168</v>
      </c>
      <c r="B86" s="14">
        <v>44236</v>
      </c>
      <c r="C86" s="13" t="s">
        <v>53</v>
      </c>
      <c r="D86" s="11" t="s">
        <v>1</v>
      </c>
      <c r="E86" s="11" t="s">
        <v>28</v>
      </c>
      <c r="F86" s="20">
        <v>31.555</v>
      </c>
      <c r="G86" s="20">
        <v>38.365000000000002</v>
      </c>
      <c r="H86" s="20">
        <v>38.841000000000001</v>
      </c>
      <c r="I86" s="20">
        <v>48.392000000000003</v>
      </c>
      <c r="J86" s="9">
        <f t="shared" si="2"/>
        <v>-6.8100000000000023</v>
      </c>
      <c r="K86" s="9">
        <f t="shared" si="3"/>
        <v>-7.2860000000000014</v>
      </c>
    </row>
    <row r="87" spans="1:11" ht="15.75" customHeight="1" x14ac:dyDescent="0.25">
      <c r="A87" s="19">
        <v>188</v>
      </c>
      <c r="B87" s="14">
        <v>44236</v>
      </c>
      <c r="C87" s="13" t="s">
        <v>26</v>
      </c>
      <c r="D87" s="11" t="s">
        <v>1</v>
      </c>
      <c r="E87" s="11" t="s">
        <v>28</v>
      </c>
      <c r="F87" s="20">
        <v>35.42</v>
      </c>
      <c r="G87" s="20">
        <v>22.962</v>
      </c>
      <c r="H87" s="20">
        <v>23.693000000000001</v>
      </c>
      <c r="I87" s="20">
        <v>23.802</v>
      </c>
      <c r="J87" s="9">
        <f t="shared" si="2"/>
        <v>12.458000000000002</v>
      </c>
      <c r="K87" s="9">
        <f t="shared" si="3"/>
        <v>11.727</v>
      </c>
    </row>
    <row r="88" spans="1:11" ht="15.75" customHeight="1" x14ac:dyDescent="0.25">
      <c r="A88" s="19">
        <v>236</v>
      </c>
      <c r="B88" s="14">
        <v>44236</v>
      </c>
      <c r="C88" s="13" t="s">
        <v>41</v>
      </c>
      <c r="D88" s="11" t="s">
        <v>1</v>
      </c>
      <c r="E88" s="11" t="s">
        <v>28</v>
      </c>
      <c r="F88" s="20">
        <v>35.649000000000001</v>
      </c>
      <c r="G88" s="20">
        <v>31.681000000000001</v>
      </c>
      <c r="H88" s="20">
        <v>32.646999999999998</v>
      </c>
      <c r="I88" s="20">
        <v>33.593000000000004</v>
      </c>
      <c r="J88" s="9">
        <f t="shared" si="2"/>
        <v>3.968</v>
      </c>
      <c r="K88" s="9">
        <f t="shared" si="3"/>
        <v>3.0020000000000024</v>
      </c>
    </row>
    <row r="89" spans="1:11" ht="15.75" customHeight="1" x14ac:dyDescent="0.25">
      <c r="A89" s="19">
        <v>239</v>
      </c>
      <c r="B89" s="14">
        <v>44236</v>
      </c>
      <c r="C89" s="13" t="s">
        <v>58</v>
      </c>
      <c r="D89" s="11" t="s">
        <v>1</v>
      </c>
      <c r="E89" s="11" t="s">
        <v>28</v>
      </c>
      <c r="F89" s="20">
        <v>31.895</v>
      </c>
      <c r="G89" s="20">
        <v>30.297999999999998</v>
      </c>
      <c r="H89" s="20">
        <v>30.981000000000002</v>
      </c>
      <c r="I89" s="20">
        <v>31.071999999999999</v>
      </c>
      <c r="J89" s="9">
        <f t="shared" si="2"/>
        <v>1.5970000000000013</v>
      </c>
      <c r="K89" s="9">
        <f t="shared" si="3"/>
        <v>0.91399999999999793</v>
      </c>
    </row>
    <row r="90" spans="1:11" ht="15.75" customHeight="1" x14ac:dyDescent="0.25">
      <c r="A90" s="19">
        <v>24</v>
      </c>
      <c r="B90" s="10">
        <v>44237</v>
      </c>
      <c r="C90" s="13" t="s">
        <v>26</v>
      </c>
      <c r="D90" s="11" t="s">
        <v>1</v>
      </c>
      <c r="E90" s="11" t="s">
        <v>28</v>
      </c>
      <c r="F90" s="20">
        <v>38.19</v>
      </c>
      <c r="G90" s="20">
        <v>29.274999999999999</v>
      </c>
      <c r="H90" s="20">
        <v>30.123999999999999</v>
      </c>
      <c r="I90" s="20">
        <v>30.081</v>
      </c>
      <c r="J90" s="9">
        <f t="shared" si="2"/>
        <v>8.9149999999999991</v>
      </c>
      <c r="K90" s="9">
        <f t="shared" si="3"/>
        <v>8.0659999999999989</v>
      </c>
    </row>
    <row r="91" spans="1:11" ht="15.75" customHeight="1" x14ac:dyDescent="0.25">
      <c r="A91" s="19">
        <v>123</v>
      </c>
      <c r="B91" s="10">
        <v>44237</v>
      </c>
      <c r="C91" s="13" t="s">
        <v>51</v>
      </c>
      <c r="D91" s="11" t="s">
        <v>1</v>
      </c>
      <c r="E91" s="11" t="s">
        <v>28</v>
      </c>
      <c r="F91" s="20">
        <v>31.375</v>
      </c>
      <c r="G91" s="20">
        <v>29.221</v>
      </c>
      <c r="H91" s="20">
        <v>30.004999999999999</v>
      </c>
      <c r="I91" s="20">
        <v>30.181000000000001</v>
      </c>
      <c r="J91" s="9">
        <f t="shared" si="2"/>
        <v>2.1539999999999999</v>
      </c>
      <c r="K91" s="9">
        <f t="shared" si="3"/>
        <v>1.370000000000001</v>
      </c>
    </row>
    <row r="92" spans="1:11" ht="15.75" customHeight="1" x14ac:dyDescent="0.25">
      <c r="A92" s="19">
        <v>185</v>
      </c>
      <c r="B92" s="10">
        <v>44237</v>
      </c>
      <c r="C92" s="13" t="s">
        <v>34</v>
      </c>
      <c r="D92" s="11" t="s">
        <v>1</v>
      </c>
      <c r="E92" s="11" t="s">
        <v>28</v>
      </c>
      <c r="F92" s="20">
        <v>38.079000000000001</v>
      </c>
      <c r="G92" s="20">
        <v>21.346</v>
      </c>
      <c r="H92" s="20">
        <v>22.036999999999999</v>
      </c>
      <c r="I92" s="20">
        <v>22.018999999999998</v>
      </c>
      <c r="J92" s="9">
        <f t="shared" si="2"/>
        <v>16.733000000000001</v>
      </c>
      <c r="K92" s="9">
        <f t="shared" si="3"/>
        <v>16.042000000000002</v>
      </c>
    </row>
    <row r="93" spans="1:11" ht="15.75" customHeight="1" x14ac:dyDescent="0.25">
      <c r="A93" s="19">
        <v>213</v>
      </c>
      <c r="B93" s="10">
        <v>44237</v>
      </c>
      <c r="C93" s="13" t="s">
        <v>41</v>
      </c>
      <c r="D93" s="11" t="s">
        <v>1</v>
      </c>
      <c r="E93" s="11" t="s">
        <v>28</v>
      </c>
      <c r="F93" s="20">
        <v>33.061999999999998</v>
      </c>
      <c r="G93" s="20">
        <v>29.827999999999999</v>
      </c>
      <c r="H93" s="20">
        <v>30.565999999999999</v>
      </c>
      <c r="I93" s="20">
        <v>30.742999999999999</v>
      </c>
      <c r="J93" s="9">
        <f t="shared" si="2"/>
        <v>3.2339999999999982</v>
      </c>
      <c r="K93" s="9">
        <f t="shared" si="3"/>
        <v>2.4959999999999987</v>
      </c>
    </row>
    <row r="94" spans="1:11" ht="15.75" customHeight="1" x14ac:dyDescent="0.25">
      <c r="A94" s="19">
        <v>335</v>
      </c>
      <c r="B94" s="10">
        <v>44237</v>
      </c>
      <c r="C94" s="13" t="s">
        <v>46</v>
      </c>
      <c r="D94" s="11" t="s">
        <v>1</v>
      </c>
      <c r="E94" s="11" t="s">
        <v>28</v>
      </c>
      <c r="F94" s="20">
        <v>44.658999999999999</v>
      </c>
      <c r="G94" s="20">
        <v>23.478000000000002</v>
      </c>
      <c r="H94" s="20">
        <v>23.686</v>
      </c>
      <c r="I94" s="20">
        <v>23.933</v>
      </c>
      <c r="J94" s="9">
        <f t="shared" si="2"/>
        <v>21.180999999999997</v>
      </c>
      <c r="K94" s="9">
        <f t="shared" si="3"/>
        <v>20.972999999999999</v>
      </c>
    </row>
    <row r="95" spans="1:11" ht="15.75" customHeight="1" x14ac:dyDescent="0.25">
      <c r="A95" s="19">
        <v>354</v>
      </c>
      <c r="B95" s="10">
        <v>44237</v>
      </c>
      <c r="C95" s="13" t="s">
        <v>83</v>
      </c>
      <c r="D95" s="11" t="s">
        <v>1</v>
      </c>
      <c r="E95" s="11" t="s">
        <v>28</v>
      </c>
      <c r="F95" s="20">
        <v>31.925999999999998</v>
      </c>
      <c r="G95" s="20">
        <v>32.945</v>
      </c>
      <c r="H95" s="20">
        <v>34.508000000000003</v>
      </c>
      <c r="I95" s="20">
        <v>33.802999999999997</v>
      </c>
      <c r="J95" s="9">
        <f t="shared" si="2"/>
        <v>-1.0190000000000019</v>
      </c>
      <c r="K95" s="9">
        <f t="shared" si="3"/>
        <v>-2.5820000000000043</v>
      </c>
    </row>
    <row r="96" spans="1:11" ht="15.75" customHeight="1" x14ac:dyDescent="0.25">
      <c r="A96" s="19">
        <v>99</v>
      </c>
      <c r="B96" s="10">
        <v>44238</v>
      </c>
      <c r="C96" s="13" t="s">
        <v>31</v>
      </c>
      <c r="D96" s="11" t="s">
        <v>1</v>
      </c>
      <c r="E96" s="11" t="s">
        <v>28</v>
      </c>
      <c r="F96" s="20">
        <v>32.526000000000003</v>
      </c>
      <c r="G96" s="20">
        <v>23.015999999999998</v>
      </c>
      <c r="H96" s="20">
        <v>23.995000000000001</v>
      </c>
      <c r="I96" s="20">
        <v>23.960999999999999</v>
      </c>
      <c r="J96" s="9">
        <f t="shared" si="2"/>
        <v>9.5100000000000051</v>
      </c>
      <c r="K96" s="9">
        <f t="shared" si="3"/>
        <v>8.5310000000000024</v>
      </c>
    </row>
    <row r="97" spans="1:11" ht="15.75" customHeight="1" x14ac:dyDescent="0.25">
      <c r="A97" s="19">
        <v>214</v>
      </c>
      <c r="B97" s="10">
        <v>44238</v>
      </c>
      <c r="C97" s="13" t="s">
        <v>36</v>
      </c>
      <c r="D97" s="11" t="s">
        <v>1</v>
      </c>
      <c r="E97" s="11" t="s">
        <v>28</v>
      </c>
      <c r="F97" s="20">
        <v>30.617999999999999</v>
      </c>
      <c r="G97" s="20">
        <v>30.436</v>
      </c>
      <c r="H97" s="20">
        <v>31.114000000000001</v>
      </c>
      <c r="I97" s="20">
        <v>30.026</v>
      </c>
      <c r="J97" s="9">
        <f t="shared" si="2"/>
        <v>0.18199999999999861</v>
      </c>
      <c r="K97" s="9">
        <f t="shared" si="3"/>
        <v>-0.49600000000000222</v>
      </c>
    </row>
    <row r="98" spans="1:11" ht="15.75" customHeight="1" x14ac:dyDescent="0.25">
      <c r="A98" s="19">
        <v>345</v>
      </c>
      <c r="B98" s="10">
        <v>44238</v>
      </c>
      <c r="C98" s="13" t="s">
        <v>34</v>
      </c>
      <c r="D98" s="11" t="s">
        <v>1</v>
      </c>
      <c r="E98" s="11" t="s">
        <v>28</v>
      </c>
      <c r="F98" s="20">
        <v>29.062999999999999</v>
      </c>
      <c r="G98" s="20">
        <v>28.395</v>
      </c>
      <c r="H98" s="20">
        <v>29.65</v>
      </c>
      <c r="I98" s="20">
        <v>29.524999999999999</v>
      </c>
      <c r="J98" s="9">
        <f t="shared" si="2"/>
        <v>0.66799999999999926</v>
      </c>
      <c r="K98" s="9">
        <f t="shared" si="3"/>
        <v>-0.58699999999999974</v>
      </c>
    </row>
    <row r="99" spans="1:11" ht="15.75" customHeight="1" x14ac:dyDescent="0.25">
      <c r="A99" s="19">
        <v>81</v>
      </c>
      <c r="B99" s="10">
        <v>44239</v>
      </c>
      <c r="C99" s="13" t="s">
        <v>34</v>
      </c>
      <c r="D99" s="11" t="s">
        <v>1</v>
      </c>
      <c r="E99" s="11" t="s">
        <v>28</v>
      </c>
      <c r="F99" s="20">
        <v>31.277999999999999</v>
      </c>
      <c r="G99" s="20">
        <v>32.865000000000002</v>
      </c>
      <c r="H99" s="20">
        <v>33.405999999999999</v>
      </c>
      <c r="I99" s="20">
        <v>33.353999999999999</v>
      </c>
      <c r="J99" s="9">
        <f t="shared" si="2"/>
        <v>-1.5870000000000033</v>
      </c>
      <c r="K99" s="9">
        <f t="shared" si="3"/>
        <v>-2.1280000000000001</v>
      </c>
    </row>
    <row r="100" spans="1:11" ht="15.75" customHeight="1" x14ac:dyDescent="0.25">
      <c r="A100" s="19">
        <v>226</v>
      </c>
      <c r="B100" s="10">
        <v>44239</v>
      </c>
      <c r="C100" s="13" t="s">
        <v>36</v>
      </c>
      <c r="D100" s="11" t="s">
        <v>1</v>
      </c>
      <c r="E100" s="11" t="s">
        <v>28</v>
      </c>
      <c r="F100" s="20">
        <v>29.984000000000002</v>
      </c>
      <c r="G100" s="20">
        <v>33.680999999999997</v>
      </c>
      <c r="H100" s="20">
        <v>34.994</v>
      </c>
      <c r="I100" s="20">
        <v>36.643999999999998</v>
      </c>
      <c r="J100" s="9">
        <f t="shared" si="2"/>
        <v>-3.6969999999999956</v>
      </c>
      <c r="K100" s="9">
        <f t="shared" si="3"/>
        <v>-5.009999999999998</v>
      </c>
    </row>
    <row r="101" spans="1:11" ht="15.75" customHeight="1" x14ac:dyDescent="0.25">
      <c r="A101" s="19">
        <v>378</v>
      </c>
      <c r="B101" s="10">
        <v>44239</v>
      </c>
      <c r="C101" s="13" t="s">
        <v>41</v>
      </c>
      <c r="D101" s="11" t="s">
        <v>1</v>
      </c>
      <c r="E101" s="11" t="s">
        <v>28</v>
      </c>
      <c r="F101" s="20">
        <v>31.082999999999998</v>
      </c>
      <c r="G101" s="20">
        <v>33.36</v>
      </c>
      <c r="H101" s="20">
        <v>34.997</v>
      </c>
      <c r="I101" s="20">
        <v>34.628</v>
      </c>
      <c r="J101" s="9">
        <f t="shared" si="2"/>
        <v>-2.277000000000001</v>
      </c>
      <c r="K101" s="9">
        <f t="shared" si="3"/>
        <v>-3.9140000000000015</v>
      </c>
    </row>
    <row r="102" spans="1:11" ht="15.75" customHeight="1" x14ac:dyDescent="0.25">
      <c r="A102" s="19">
        <v>4</v>
      </c>
      <c r="B102" s="10">
        <v>44240</v>
      </c>
      <c r="C102" s="13" t="s">
        <v>58</v>
      </c>
      <c r="D102" s="11" t="s">
        <v>1</v>
      </c>
      <c r="E102" s="11" t="s">
        <v>28</v>
      </c>
      <c r="F102" s="20">
        <v>32.207000000000001</v>
      </c>
      <c r="G102" s="20">
        <v>33.435000000000002</v>
      </c>
      <c r="H102" s="20">
        <v>35.710999999999999</v>
      </c>
      <c r="I102" s="20">
        <v>35.993000000000002</v>
      </c>
      <c r="J102" s="9">
        <f t="shared" si="2"/>
        <v>-1.2280000000000015</v>
      </c>
      <c r="K102" s="9">
        <f t="shared" si="3"/>
        <v>-3.5039999999999978</v>
      </c>
    </row>
    <row r="103" spans="1:11" ht="15.75" customHeight="1" x14ac:dyDescent="0.25">
      <c r="A103" s="19">
        <v>16</v>
      </c>
      <c r="B103" s="10">
        <v>44240</v>
      </c>
      <c r="C103" s="13" t="s">
        <v>98</v>
      </c>
      <c r="D103" s="11" t="s">
        <v>1</v>
      </c>
      <c r="E103" s="11" t="s">
        <v>28</v>
      </c>
      <c r="F103" s="20">
        <v>29.698</v>
      </c>
      <c r="G103" s="20">
        <v>25.039000000000001</v>
      </c>
      <c r="H103" s="20">
        <v>25.824000000000002</v>
      </c>
      <c r="I103" s="20">
        <v>25.940999999999999</v>
      </c>
      <c r="J103" s="9">
        <f t="shared" si="2"/>
        <v>4.6589999999999989</v>
      </c>
      <c r="K103" s="9">
        <f t="shared" si="3"/>
        <v>3.8739999999999988</v>
      </c>
    </row>
    <row r="104" spans="1:11" ht="15.75" customHeight="1" x14ac:dyDescent="0.25">
      <c r="A104" s="19">
        <v>50</v>
      </c>
      <c r="B104" s="10">
        <v>44244</v>
      </c>
      <c r="C104" s="13" t="s">
        <v>31</v>
      </c>
      <c r="D104" s="11" t="s">
        <v>1</v>
      </c>
      <c r="E104" s="11" t="s">
        <v>28</v>
      </c>
      <c r="F104" s="20">
        <v>31.234999999999999</v>
      </c>
      <c r="G104" s="20">
        <v>31.975000000000001</v>
      </c>
      <c r="H104" s="20">
        <v>32.954999999999998</v>
      </c>
      <c r="I104" s="20">
        <v>32.497</v>
      </c>
      <c r="J104" s="9">
        <f t="shared" si="2"/>
        <v>-0.74000000000000199</v>
      </c>
      <c r="K104" s="9">
        <f t="shared" si="3"/>
        <v>-1.7199999999999989</v>
      </c>
    </row>
    <row r="105" spans="1:11" ht="15.75" customHeight="1" x14ac:dyDescent="0.25">
      <c r="A105" s="19">
        <v>120</v>
      </c>
      <c r="B105" s="10">
        <v>44244</v>
      </c>
      <c r="C105" s="13" t="s">
        <v>26</v>
      </c>
      <c r="D105" s="11" t="s">
        <v>1</v>
      </c>
      <c r="E105" s="11" t="s">
        <v>28</v>
      </c>
      <c r="F105" s="20">
        <v>35.843000000000004</v>
      </c>
      <c r="G105" s="20">
        <v>20.167000000000002</v>
      </c>
      <c r="H105" s="20">
        <v>20.991</v>
      </c>
      <c r="I105" s="20">
        <v>20.951000000000001</v>
      </c>
      <c r="J105" s="9">
        <f t="shared" si="2"/>
        <v>15.676000000000002</v>
      </c>
      <c r="K105" s="9">
        <f t="shared" si="3"/>
        <v>14.852000000000004</v>
      </c>
    </row>
    <row r="106" spans="1:11" ht="15.75" customHeight="1" x14ac:dyDescent="0.25">
      <c r="A106" s="19">
        <v>159</v>
      </c>
      <c r="B106" s="10">
        <v>44244</v>
      </c>
      <c r="C106" s="13" t="s">
        <v>58</v>
      </c>
      <c r="D106" s="11" t="s">
        <v>1</v>
      </c>
      <c r="E106" s="11" t="s">
        <v>28</v>
      </c>
      <c r="F106" s="20">
        <v>30.966999999999999</v>
      </c>
      <c r="G106" s="20">
        <v>37.529000000000003</v>
      </c>
      <c r="H106" s="20">
        <v>48.79</v>
      </c>
      <c r="I106" s="20">
        <v>42.305999999999997</v>
      </c>
      <c r="J106" s="9">
        <f t="shared" si="2"/>
        <v>-6.5620000000000047</v>
      </c>
      <c r="K106" s="9">
        <f t="shared" si="3"/>
        <v>-17.823</v>
      </c>
    </row>
    <row r="107" spans="1:11" ht="15.75" customHeight="1" x14ac:dyDescent="0.25">
      <c r="A107" s="19">
        <v>251</v>
      </c>
      <c r="B107" s="10">
        <v>44244</v>
      </c>
      <c r="C107" s="13" t="s">
        <v>42</v>
      </c>
      <c r="D107" s="11" t="s">
        <v>1</v>
      </c>
      <c r="E107" s="11" t="s">
        <v>28</v>
      </c>
      <c r="F107" s="20">
        <v>29.510999999999999</v>
      </c>
      <c r="G107" s="20">
        <v>32.975999999999999</v>
      </c>
      <c r="H107" s="20">
        <v>36.417000000000002</v>
      </c>
      <c r="I107" s="20">
        <v>36.145000000000003</v>
      </c>
      <c r="J107" s="9">
        <f t="shared" si="2"/>
        <v>-3.4649999999999999</v>
      </c>
      <c r="K107" s="9">
        <f t="shared" si="3"/>
        <v>-6.9060000000000024</v>
      </c>
    </row>
    <row r="108" spans="1:11" ht="15.75" customHeight="1" x14ac:dyDescent="0.25">
      <c r="A108" s="19">
        <v>232</v>
      </c>
      <c r="B108" s="10">
        <v>44245</v>
      </c>
      <c r="C108" s="13" t="s">
        <v>34</v>
      </c>
      <c r="D108" s="11" t="s">
        <v>1</v>
      </c>
      <c r="E108" s="11" t="s">
        <v>28</v>
      </c>
      <c r="F108" s="20">
        <v>32.399000000000001</v>
      </c>
      <c r="G108" s="20">
        <v>34.375999999999998</v>
      </c>
      <c r="H108" s="20">
        <v>35.372999999999998</v>
      </c>
      <c r="I108" s="20">
        <v>36.561</v>
      </c>
      <c r="J108" s="9">
        <f t="shared" si="2"/>
        <v>-1.9769999999999968</v>
      </c>
      <c r="K108" s="9">
        <f t="shared" si="3"/>
        <v>-2.9739999999999966</v>
      </c>
    </row>
    <row r="109" spans="1:11" ht="15.75" customHeight="1" x14ac:dyDescent="0.25">
      <c r="A109" s="19">
        <v>259</v>
      </c>
      <c r="B109" s="10">
        <v>44245</v>
      </c>
      <c r="C109" s="13" t="s">
        <v>31</v>
      </c>
      <c r="D109" s="11" t="s">
        <v>1</v>
      </c>
      <c r="E109" s="11" t="s">
        <v>28</v>
      </c>
      <c r="F109" s="20">
        <v>29.797000000000001</v>
      </c>
      <c r="G109" s="20">
        <v>33.017000000000003</v>
      </c>
      <c r="H109" s="20">
        <v>33.124000000000002</v>
      </c>
      <c r="I109" s="20">
        <v>33.476999999999997</v>
      </c>
      <c r="J109" s="9">
        <f t="shared" si="2"/>
        <v>-3.2200000000000024</v>
      </c>
      <c r="K109" s="9">
        <f t="shared" si="3"/>
        <v>-3.3270000000000017</v>
      </c>
    </row>
    <row r="110" spans="1:11" ht="15.75" customHeight="1" x14ac:dyDescent="0.25">
      <c r="A110" s="19">
        <v>287</v>
      </c>
      <c r="B110" s="10">
        <v>44245</v>
      </c>
      <c r="C110" s="13" t="s">
        <v>42</v>
      </c>
      <c r="D110" s="11" t="s">
        <v>1</v>
      </c>
      <c r="E110" s="11" t="s">
        <v>28</v>
      </c>
      <c r="F110" s="20">
        <v>30.24</v>
      </c>
      <c r="G110" s="20">
        <v>29.207999999999998</v>
      </c>
      <c r="H110" s="20">
        <v>29.952999999999999</v>
      </c>
      <c r="I110" s="20">
        <v>29.965</v>
      </c>
      <c r="J110" s="9">
        <f t="shared" si="2"/>
        <v>1.032</v>
      </c>
      <c r="K110" s="9">
        <f t="shared" si="3"/>
        <v>0.28699999999999903</v>
      </c>
    </row>
    <row r="111" spans="1:11" ht="15.75" customHeight="1" x14ac:dyDescent="0.25">
      <c r="A111" s="19">
        <v>68</v>
      </c>
      <c r="B111" s="10">
        <v>44246</v>
      </c>
      <c r="C111" s="13" t="s">
        <v>55</v>
      </c>
      <c r="D111" s="11" t="s">
        <v>1</v>
      </c>
      <c r="E111" s="11" t="s">
        <v>28</v>
      </c>
      <c r="F111" s="20">
        <v>29.728000000000002</v>
      </c>
      <c r="G111" s="20">
        <v>29.8</v>
      </c>
      <c r="H111" s="20">
        <v>32.277999999999999</v>
      </c>
      <c r="I111" s="20">
        <v>31.024999999999999</v>
      </c>
      <c r="J111" s="9">
        <f t="shared" si="2"/>
        <v>-7.1999999999999176E-2</v>
      </c>
      <c r="K111" s="9">
        <f t="shared" si="3"/>
        <v>-2.5499999999999972</v>
      </c>
    </row>
    <row r="112" spans="1:11" ht="15.75" customHeight="1" x14ac:dyDescent="0.25">
      <c r="A112" s="19">
        <v>273</v>
      </c>
      <c r="B112" s="10">
        <v>44246</v>
      </c>
      <c r="C112" s="13" t="s">
        <v>31</v>
      </c>
      <c r="D112" s="11" t="s">
        <v>1</v>
      </c>
      <c r="E112" s="11" t="s">
        <v>28</v>
      </c>
      <c r="F112" s="20">
        <v>32.378999999999998</v>
      </c>
      <c r="G112" s="20">
        <v>26.776</v>
      </c>
      <c r="H112" s="20">
        <v>27.991</v>
      </c>
      <c r="I112" s="20">
        <v>27.225000000000001</v>
      </c>
      <c r="J112" s="9">
        <f t="shared" si="2"/>
        <v>5.602999999999998</v>
      </c>
      <c r="K112" s="9">
        <f t="shared" si="3"/>
        <v>4.3879999999999981</v>
      </c>
    </row>
    <row r="113" spans="1:11" ht="15.75" customHeight="1" x14ac:dyDescent="0.25">
      <c r="A113" s="19">
        <v>292</v>
      </c>
      <c r="B113" s="10">
        <v>44246</v>
      </c>
      <c r="C113" s="13" t="s">
        <v>42</v>
      </c>
      <c r="D113" s="11" t="s">
        <v>1</v>
      </c>
      <c r="E113" s="11" t="s">
        <v>28</v>
      </c>
      <c r="F113" s="20">
        <v>29.068000000000001</v>
      </c>
      <c r="G113" s="20">
        <v>31.675000000000001</v>
      </c>
      <c r="H113" s="20">
        <v>33.630000000000003</v>
      </c>
      <c r="I113" s="20">
        <v>32.744999999999997</v>
      </c>
      <c r="J113" s="9">
        <f t="shared" si="2"/>
        <v>-2.6069999999999993</v>
      </c>
      <c r="K113" s="9">
        <f t="shared" si="3"/>
        <v>-4.5620000000000012</v>
      </c>
    </row>
    <row r="114" spans="1:11" ht="15.75" customHeight="1" x14ac:dyDescent="0.25">
      <c r="A114" s="19">
        <v>312</v>
      </c>
      <c r="B114" s="10">
        <v>44246</v>
      </c>
      <c r="C114" s="13" t="s">
        <v>58</v>
      </c>
      <c r="D114" s="11" t="s">
        <v>1</v>
      </c>
      <c r="E114" s="11" t="s">
        <v>28</v>
      </c>
      <c r="F114" s="20">
        <v>32.219000000000001</v>
      </c>
      <c r="G114" s="20">
        <v>26.17</v>
      </c>
      <c r="H114" s="20">
        <v>27.273</v>
      </c>
      <c r="I114" s="20">
        <v>26.658000000000001</v>
      </c>
      <c r="J114" s="9">
        <f t="shared" si="2"/>
        <v>6.0489999999999995</v>
      </c>
      <c r="K114" s="9">
        <f t="shared" si="3"/>
        <v>4.9460000000000015</v>
      </c>
    </row>
    <row r="115" spans="1:11" ht="15.75" customHeight="1" x14ac:dyDescent="0.25">
      <c r="A115" s="19">
        <v>319</v>
      </c>
      <c r="B115" s="10">
        <v>44246</v>
      </c>
      <c r="C115" s="13" t="s">
        <v>36</v>
      </c>
      <c r="D115" s="11" t="s">
        <v>1</v>
      </c>
      <c r="E115" s="11" t="s">
        <v>28</v>
      </c>
      <c r="F115" s="20">
        <v>29.928000000000001</v>
      </c>
      <c r="G115" s="20">
        <v>29.968</v>
      </c>
      <c r="H115" s="20">
        <v>30.45</v>
      </c>
      <c r="I115" s="20">
        <v>30.434000000000001</v>
      </c>
      <c r="J115" s="9">
        <f t="shared" si="2"/>
        <v>-3.9999999999999147E-2</v>
      </c>
      <c r="K115" s="9">
        <f t="shared" si="3"/>
        <v>-0.52199999999999847</v>
      </c>
    </row>
    <row r="116" spans="1:11" ht="15.75" customHeight="1" x14ac:dyDescent="0.25">
      <c r="A116" s="19">
        <v>15</v>
      </c>
      <c r="B116" s="10">
        <v>44247</v>
      </c>
      <c r="C116" s="13" t="s">
        <v>97</v>
      </c>
      <c r="D116" s="11" t="s">
        <v>1</v>
      </c>
      <c r="E116" s="11" t="s">
        <v>28</v>
      </c>
      <c r="F116" s="20">
        <v>29.445</v>
      </c>
      <c r="G116" s="20">
        <v>31.966999999999999</v>
      </c>
      <c r="H116" s="20">
        <v>34.848999999999997</v>
      </c>
      <c r="I116" s="20">
        <v>34.764000000000003</v>
      </c>
      <c r="J116" s="9">
        <f t="shared" si="2"/>
        <v>-2.5219999999999985</v>
      </c>
      <c r="K116" s="9">
        <f t="shared" si="3"/>
        <v>-5.4039999999999964</v>
      </c>
    </row>
    <row r="117" spans="1:11" ht="15.75" customHeight="1" x14ac:dyDescent="0.25">
      <c r="A117" s="19">
        <v>30</v>
      </c>
      <c r="B117" s="10">
        <v>44247</v>
      </c>
      <c r="C117" s="13" t="s">
        <v>95</v>
      </c>
      <c r="D117" s="11" t="s">
        <v>1</v>
      </c>
      <c r="E117" s="11" t="s">
        <v>28</v>
      </c>
      <c r="F117" s="20">
        <v>31.588999999999999</v>
      </c>
      <c r="G117" s="20">
        <v>25.33</v>
      </c>
      <c r="H117" s="20">
        <v>25.739000000000001</v>
      </c>
      <c r="I117" s="20">
        <v>25.594000000000001</v>
      </c>
      <c r="J117" s="9">
        <f t="shared" si="2"/>
        <v>6.2590000000000003</v>
      </c>
      <c r="K117" s="9">
        <f t="shared" si="3"/>
        <v>5.8499999999999979</v>
      </c>
    </row>
    <row r="118" spans="1:11" ht="15.75" customHeight="1" x14ac:dyDescent="0.25">
      <c r="A118" s="19">
        <v>59</v>
      </c>
      <c r="B118" s="10">
        <v>44247</v>
      </c>
      <c r="C118" s="13" t="s">
        <v>96</v>
      </c>
      <c r="D118" s="11" t="s">
        <v>1</v>
      </c>
      <c r="E118" s="11" t="s">
        <v>28</v>
      </c>
      <c r="F118" s="20">
        <v>37.112000000000002</v>
      </c>
      <c r="G118" s="20">
        <v>31.128</v>
      </c>
      <c r="H118" s="20">
        <v>32.942</v>
      </c>
      <c r="I118" s="20">
        <v>32.091000000000001</v>
      </c>
      <c r="J118" s="9">
        <f t="shared" si="2"/>
        <v>5.9840000000000018</v>
      </c>
      <c r="K118" s="9">
        <f t="shared" si="3"/>
        <v>4.1700000000000017</v>
      </c>
    </row>
    <row r="119" spans="1:11" ht="15.75" customHeight="1" x14ac:dyDescent="0.25">
      <c r="A119" s="19">
        <v>228</v>
      </c>
      <c r="B119" s="10">
        <v>44247</v>
      </c>
      <c r="C119" s="13" t="s">
        <v>38</v>
      </c>
      <c r="D119" s="11" t="s">
        <v>32</v>
      </c>
      <c r="E119" s="11" t="s">
        <v>28</v>
      </c>
      <c r="F119" s="20">
        <v>51</v>
      </c>
      <c r="G119" s="20">
        <v>51</v>
      </c>
      <c r="H119" s="20">
        <v>51</v>
      </c>
      <c r="I119" s="20">
        <v>51</v>
      </c>
      <c r="J119" s="9">
        <f t="shared" si="2"/>
        <v>0</v>
      </c>
      <c r="K119" s="9">
        <f t="shared" si="3"/>
        <v>0</v>
      </c>
    </row>
    <row r="120" spans="1:11" ht="15.75" customHeight="1" x14ac:dyDescent="0.25">
      <c r="A120" s="19">
        <v>297</v>
      </c>
      <c r="B120" s="10">
        <v>44249</v>
      </c>
      <c r="C120" s="13" t="s">
        <v>34</v>
      </c>
      <c r="D120" s="11" t="s">
        <v>1</v>
      </c>
      <c r="E120" s="11" t="s">
        <v>28</v>
      </c>
      <c r="F120" s="20">
        <v>31.372</v>
      </c>
      <c r="G120" s="20">
        <v>36.819000000000003</v>
      </c>
      <c r="H120" s="20">
        <v>38.847999999999999</v>
      </c>
      <c r="I120" s="20">
        <v>42.838999999999999</v>
      </c>
      <c r="J120" s="9">
        <f t="shared" si="2"/>
        <v>-5.4470000000000027</v>
      </c>
      <c r="K120" s="9">
        <f t="shared" si="3"/>
        <v>-7.4759999999999991</v>
      </c>
    </row>
    <row r="121" spans="1:11" ht="15.75" customHeight="1" x14ac:dyDescent="0.25">
      <c r="A121" s="19">
        <v>34</v>
      </c>
      <c r="B121" s="10">
        <v>44250</v>
      </c>
      <c r="C121" s="13" t="s">
        <v>30</v>
      </c>
      <c r="D121" s="11" t="s">
        <v>1</v>
      </c>
      <c r="E121" s="11" t="s">
        <v>28</v>
      </c>
      <c r="F121" s="20">
        <v>29.513999999999999</v>
      </c>
      <c r="G121" s="20">
        <v>28.536000000000001</v>
      </c>
      <c r="H121" s="20">
        <v>29.440999999999999</v>
      </c>
      <c r="I121" s="20">
        <v>29.14</v>
      </c>
      <c r="J121" s="9">
        <f t="shared" si="2"/>
        <v>0.97799999999999798</v>
      </c>
      <c r="K121" s="9">
        <f t="shared" si="3"/>
        <v>7.3000000000000398E-2</v>
      </c>
    </row>
    <row r="122" spans="1:11" ht="15.75" customHeight="1" x14ac:dyDescent="0.25">
      <c r="A122" s="19">
        <v>38</v>
      </c>
      <c r="B122" s="10">
        <v>44250</v>
      </c>
      <c r="C122" s="13" t="s">
        <v>34</v>
      </c>
      <c r="D122" s="11" t="s">
        <v>1</v>
      </c>
      <c r="E122" s="11" t="s">
        <v>28</v>
      </c>
      <c r="F122" s="20">
        <v>30.497</v>
      </c>
      <c r="G122" s="20">
        <v>27.402999999999999</v>
      </c>
      <c r="H122" s="20">
        <v>29.265999999999998</v>
      </c>
      <c r="I122" s="20">
        <v>28.879000000000001</v>
      </c>
      <c r="J122" s="9">
        <f t="shared" si="2"/>
        <v>3.0940000000000012</v>
      </c>
      <c r="K122" s="9">
        <f t="shared" si="3"/>
        <v>1.2310000000000016</v>
      </c>
    </row>
    <row r="123" spans="1:11" ht="15.75" customHeight="1" x14ac:dyDescent="0.25">
      <c r="A123" s="19">
        <v>46</v>
      </c>
      <c r="B123" s="10">
        <v>44250</v>
      </c>
      <c r="C123" s="13" t="s">
        <v>45</v>
      </c>
      <c r="D123" s="11" t="s">
        <v>1</v>
      </c>
      <c r="E123" s="11" t="s">
        <v>28</v>
      </c>
      <c r="F123" s="20">
        <v>30.689</v>
      </c>
      <c r="G123" s="20">
        <v>29.276</v>
      </c>
      <c r="H123" s="20">
        <v>30.085000000000001</v>
      </c>
      <c r="I123" s="20">
        <v>30.187000000000001</v>
      </c>
      <c r="J123" s="9">
        <f t="shared" si="2"/>
        <v>1.4130000000000003</v>
      </c>
      <c r="K123" s="9">
        <f t="shared" si="3"/>
        <v>0.6039999999999992</v>
      </c>
    </row>
    <row r="124" spans="1:11" ht="15.75" customHeight="1" x14ac:dyDescent="0.25">
      <c r="A124" s="19">
        <v>88</v>
      </c>
      <c r="B124" s="10">
        <v>44250</v>
      </c>
      <c r="C124" s="13" t="s">
        <v>94</v>
      </c>
      <c r="D124" s="11" t="s">
        <v>1</v>
      </c>
      <c r="E124" s="11" t="s">
        <v>28</v>
      </c>
      <c r="F124" s="20">
        <v>30.187999999999999</v>
      </c>
      <c r="G124" s="20">
        <v>29.138000000000002</v>
      </c>
      <c r="H124" s="20">
        <v>30.003</v>
      </c>
      <c r="I124" s="20">
        <v>29.753</v>
      </c>
      <c r="J124" s="9">
        <f t="shared" si="2"/>
        <v>1.0499999999999972</v>
      </c>
      <c r="K124" s="9">
        <f t="shared" si="3"/>
        <v>0.18499999999999872</v>
      </c>
    </row>
    <row r="125" spans="1:11" ht="15.75" customHeight="1" x14ac:dyDescent="0.25">
      <c r="A125" s="19">
        <v>131</v>
      </c>
      <c r="B125" s="10">
        <v>44250</v>
      </c>
      <c r="C125" s="13" t="s">
        <v>75</v>
      </c>
      <c r="D125" s="11" t="s">
        <v>1</v>
      </c>
      <c r="E125" s="11" t="s">
        <v>28</v>
      </c>
      <c r="F125" s="20">
        <v>30.745999999999999</v>
      </c>
      <c r="G125" s="20">
        <v>29.434000000000001</v>
      </c>
      <c r="H125" s="20">
        <v>31.045999999999999</v>
      </c>
      <c r="I125" s="20">
        <v>30.632000000000001</v>
      </c>
      <c r="J125" s="9">
        <f t="shared" si="2"/>
        <v>1.3119999999999976</v>
      </c>
      <c r="K125" s="9">
        <f t="shared" si="3"/>
        <v>-0.30000000000000071</v>
      </c>
    </row>
    <row r="126" spans="1:11" ht="15.75" customHeight="1" x14ac:dyDescent="0.25">
      <c r="A126" s="19">
        <v>153</v>
      </c>
      <c r="B126" s="10">
        <v>44250</v>
      </c>
      <c r="C126" s="13" t="s">
        <v>93</v>
      </c>
      <c r="D126" s="11" t="s">
        <v>1</v>
      </c>
      <c r="E126" s="11" t="s">
        <v>28</v>
      </c>
      <c r="F126" s="20">
        <v>31.074999999999999</v>
      </c>
      <c r="G126" s="20">
        <v>32.985999999999997</v>
      </c>
      <c r="H126" s="20">
        <v>33.999000000000002</v>
      </c>
      <c r="I126" s="20">
        <v>34.106999999999999</v>
      </c>
      <c r="J126" s="9">
        <f t="shared" si="2"/>
        <v>-1.9109999999999978</v>
      </c>
      <c r="K126" s="9">
        <f t="shared" si="3"/>
        <v>-2.924000000000003</v>
      </c>
    </row>
    <row r="127" spans="1:11" ht="15.75" customHeight="1" x14ac:dyDescent="0.25">
      <c r="A127" s="19">
        <v>257</v>
      </c>
      <c r="B127" s="10">
        <v>44250</v>
      </c>
      <c r="C127" s="13" t="s">
        <v>68</v>
      </c>
      <c r="D127" s="11" t="s">
        <v>1</v>
      </c>
      <c r="E127" s="11" t="s">
        <v>28</v>
      </c>
      <c r="F127" s="20">
        <v>30.53</v>
      </c>
      <c r="G127" s="20">
        <v>28.692</v>
      </c>
      <c r="H127" s="20">
        <v>30.524999999999999</v>
      </c>
      <c r="I127" s="20">
        <v>30.321999999999999</v>
      </c>
      <c r="J127" s="9">
        <f t="shared" si="2"/>
        <v>1.838000000000001</v>
      </c>
      <c r="K127" s="9">
        <f t="shared" si="3"/>
        <v>5.000000000002558E-3</v>
      </c>
    </row>
    <row r="128" spans="1:11" ht="15.75" customHeight="1" x14ac:dyDescent="0.25">
      <c r="A128" s="19">
        <v>260</v>
      </c>
      <c r="B128" s="10">
        <v>44250</v>
      </c>
      <c r="C128" s="13" t="s">
        <v>46</v>
      </c>
      <c r="D128" s="11" t="s">
        <v>1</v>
      </c>
      <c r="E128" s="11" t="s">
        <v>28</v>
      </c>
      <c r="F128" s="20">
        <v>31.666</v>
      </c>
      <c r="G128" s="20">
        <v>33.311999999999998</v>
      </c>
      <c r="H128" s="20">
        <v>34.259</v>
      </c>
      <c r="I128" s="20">
        <v>34.155000000000001</v>
      </c>
      <c r="J128" s="9">
        <f t="shared" si="2"/>
        <v>-1.6459999999999972</v>
      </c>
      <c r="K128" s="9">
        <f t="shared" si="3"/>
        <v>-2.593</v>
      </c>
    </row>
    <row r="129" spans="1:11" ht="15.75" customHeight="1" x14ac:dyDescent="0.25">
      <c r="A129" s="19">
        <v>261</v>
      </c>
      <c r="B129" s="10">
        <v>44250</v>
      </c>
      <c r="C129" s="13" t="s">
        <v>83</v>
      </c>
      <c r="D129" s="11" t="s">
        <v>1</v>
      </c>
      <c r="E129" s="11" t="s">
        <v>28</v>
      </c>
      <c r="F129" s="20">
        <v>29.273</v>
      </c>
      <c r="G129" s="20">
        <v>30.727</v>
      </c>
      <c r="H129" s="20">
        <v>33.302999999999997</v>
      </c>
      <c r="I129" s="20">
        <v>31.821000000000002</v>
      </c>
      <c r="J129" s="9">
        <f t="shared" si="2"/>
        <v>-1.4540000000000006</v>
      </c>
      <c r="K129" s="9">
        <f t="shared" si="3"/>
        <v>-4.0299999999999976</v>
      </c>
    </row>
    <row r="130" spans="1:11" ht="15.75" customHeight="1" x14ac:dyDescent="0.25">
      <c r="A130" s="19">
        <v>274</v>
      </c>
      <c r="B130" s="10">
        <v>44250</v>
      </c>
      <c r="C130" s="13" t="s">
        <v>82</v>
      </c>
      <c r="D130" s="11" t="s">
        <v>54</v>
      </c>
      <c r="E130" s="11" t="s">
        <v>28</v>
      </c>
      <c r="F130" s="20">
        <v>29.733000000000001</v>
      </c>
      <c r="G130" s="20">
        <v>35.35</v>
      </c>
      <c r="H130" s="20">
        <v>51</v>
      </c>
      <c r="I130" s="20">
        <v>37.112000000000002</v>
      </c>
      <c r="J130" s="9">
        <f t="shared" ref="J130:J193" si="4">F130-G130</f>
        <v>-5.6170000000000009</v>
      </c>
      <c r="K130" s="9">
        <f t="shared" ref="K130:K193" si="5">F130-H130</f>
        <v>-21.266999999999999</v>
      </c>
    </row>
    <row r="131" spans="1:11" ht="15.75" customHeight="1" x14ac:dyDescent="0.25">
      <c r="A131" s="19">
        <v>277</v>
      </c>
      <c r="B131" s="10">
        <v>44250</v>
      </c>
      <c r="C131" s="13" t="s">
        <v>74</v>
      </c>
      <c r="D131" s="11" t="s">
        <v>1</v>
      </c>
      <c r="E131" s="11" t="s">
        <v>28</v>
      </c>
      <c r="F131" s="20">
        <v>30.469000000000001</v>
      </c>
      <c r="G131" s="20">
        <v>33.725000000000001</v>
      </c>
      <c r="H131" s="20">
        <v>34.537999999999997</v>
      </c>
      <c r="I131" s="20">
        <v>34.671999999999997</v>
      </c>
      <c r="J131" s="9">
        <f t="shared" si="4"/>
        <v>-3.2560000000000002</v>
      </c>
      <c r="K131" s="9">
        <f t="shared" si="5"/>
        <v>-4.0689999999999955</v>
      </c>
    </row>
    <row r="132" spans="1:11" ht="15.75" customHeight="1" x14ac:dyDescent="0.25">
      <c r="A132" s="19">
        <v>279</v>
      </c>
      <c r="B132" s="10">
        <v>44250</v>
      </c>
      <c r="C132" s="13" t="s">
        <v>53</v>
      </c>
      <c r="D132" s="11" t="s">
        <v>1</v>
      </c>
      <c r="E132" s="11" t="s">
        <v>28</v>
      </c>
      <c r="F132" s="20">
        <v>30.437000000000001</v>
      </c>
      <c r="G132" s="20">
        <v>28.728999999999999</v>
      </c>
      <c r="H132" s="20">
        <v>29.460999999999999</v>
      </c>
      <c r="I132" s="20">
        <v>31.05</v>
      </c>
      <c r="J132" s="9">
        <f t="shared" si="4"/>
        <v>1.708000000000002</v>
      </c>
      <c r="K132" s="9">
        <f t="shared" si="5"/>
        <v>0.97600000000000264</v>
      </c>
    </row>
    <row r="133" spans="1:11" ht="15.75" customHeight="1" x14ac:dyDescent="0.25">
      <c r="A133" s="19">
        <v>294</v>
      </c>
      <c r="B133" s="10">
        <v>44250</v>
      </c>
      <c r="C133" s="13" t="s">
        <v>31</v>
      </c>
      <c r="D133" s="11" t="s">
        <v>1</v>
      </c>
      <c r="E133" s="11" t="s">
        <v>28</v>
      </c>
      <c r="F133" s="20">
        <v>30.855</v>
      </c>
      <c r="G133" s="20">
        <v>32.704999999999998</v>
      </c>
      <c r="H133" s="20">
        <v>33.252000000000002</v>
      </c>
      <c r="I133" s="20">
        <v>33.548000000000002</v>
      </c>
      <c r="J133" s="9">
        <f t="shared" si="4"/>
        <v>-1.8499999999999979</v>
      </c>
      <c r="K133" s="9">
        <f t="shared" si="5"/>
        <v>-2.397000000000002</v>
      </c>
    </row>
    <row r="134" spans="1:11" ht="15.75" customHeight="1" x14ac:dyDescent="0.25">
      <c r="A134" s="19">
        <v>355</v>
      </c>
      <c r="B134" s="10">
        <v>44250</v>
      </c>
      <c r="C134" s="13" t="s">
        <v>36</v>
      </c>
      <c r="D134" s="11" t="s">
        <v>1</v>
      </c>
      <c r="E134" s="11" t="s">
        <v>28</v>
      </c>
      <c r="F134" s="20">
        <v>29.283000000000001</v>
      </c>
      <c r="G134" s="20">
        <v>27.414000000000001</v>
      </c>
      <c r="H134" s="20">
        <v>29.404</v>
      </c>
      <c r="I134" s="20">
        <v>29.45</v>
      </c>
      <c r="J134" s="9">
        <f t="shared" si="4"/>
        <v>1.8689999999999998</v>
      </c>
      <c r="K134" s="9">
        <f t="shared" si="5"/>
        <v>-0.12099999999999866</v>
      </c>
    </row>
    <row r="135" spans="1:11" ht="15.75" customHeight="1" x14ac:dyDescent="0.25">
      <c r="A135" s="19">
        <v>10</v>
      </c>
      <c r="B135" s="10">
        <v>44251</v>
      </c>
      <c r="C135" s="13" t="s">
        <v>81</v>
      </c>
      <c r="D135" s="11" t="s">
        <v>79</v>
      </c>
      <c r="E135" s="11" t="s">
        <v>28</v>
      </c>
      <c r="F135" s="20">
        <v>29.827999999999999</v>
      </c>
      <c r="G135" s="20">
        <v>33.975999999999999</v>
      </c>
      <c r="H135" s="20">
        <v>36.011000000000003</v>
      </c>
      <c r="I135" s="20">
        <v>34.509</v>
      </c>
      <c r="J135" s="9">
        <f t="shared" si="4"/>
        <v>-4.1479999999999997</v>
      </c>
      <c r="K135" s="9">
        <f t="shared" si="5"/>
        <v>-6.1830000000000034</v>
      </c>
    </row>
    <row r="136" spans="1:11" ht="15.75" customHeight="1" x14ac:dyDescent="0.25">
      <c r="A136" s="19">
        <v>13</v>
      </c>
      <c r="B136" s="10">
        <v>44251</v>
      </c>
      <c r="C136" s="13" t="s">
        <v>36</v>
      </c>
      <c r="D136" s="11" t="s">
        <v>79</v>
      </c>
      <c r="E136" s="11" t="s">
        <v>28</v>
      </c>
      <c r="F136" s="20">
        <v>30.068999999999999</v>
      </c>
      <c r="G136" s="20">
        <v>32.076999999999998</v>
      </c>
      <c r="H136" s="20">
        <v>33.058</v>
      </c>
      <c r="I136" s="20">
        <v>32.677999999999997</v>
      </c>
      <c r="J136" s="9">
        <f t="shared" si="4"/>
        <v>-2.0079999999999991</v>
      </c>
      <c r="K136" s="9">
        <f t="shared" si="5"/>
        <v>-2.9890000000000008</v>
      </c>
    </row>
    <row r="137" spans="1:11" ht="15.75" customHeight="1" x14ac:dyDescent="0.25">
      <c r="A137" s="19">
        <v>20</v>
      </c>
      <c r="B137" s="10">
        <v>44251</v>
      </c>
      <c r="C137" s="13" t="s">
        <v>34</v>
      </c>
      <c r="D137" s="11" t="s">
        <v>79</v>
      </c>
      <c r="E137" s="11" t="s">
        <v>28</v>
      </c>
      <c r="F137" s="20">
        <v>29.518000000000001</v>
      </c>
      <c r="G137" s="20">
        <v>33.408000000000001</v>
      </c>
      <c r="H137" s="20">
        <v>36.874000000000002</v>
      </c>
      <c r="I137" s="20">
        <v>37.107999999999997</v>
      </c>
      <c r="J137" s="9">
        <f t="shared" si="4"/>
        <v>-3.8900000000000006</v>
      </c>
      <c r="K137" s="9">
        <f t="shared" si="5"/>
        <v>-7.3560000000000016</v>
      </c>
    </row>
    <row r="138" spans="1:11" ht="15.75" customHeight="1" x14ac:dyDescent="0.25">
      <c r="A138" s="19">
        <v>26</v>
      </c>
      <c r="B138" s="10">
        <v>44251</v>
      </c>
      <c r="C138" s="13" t="s">
        <v>49</v>
      </c>
      <c r="D138" s="11" t="s">
        <v>79</v>
      </c>
      <c r="E138" s="11" t="s">
        <v>28</v>
      </c>
      <c r="F138" s="20">
        <v>44.633000000000003</v>
      </c>
      <c r="G138" s="20">
        <v>16.898</v>
      </c>
      <c r="H138" s="20">
        <v>19.146000000000001</v>
      </c>
      <c r="I138" s="20">
        <v>17.704000000000001</v>
      </c>
      <c r="J138" s="9">
        <f t="shared" si="4"/>
        <v>27.735000000000003</v>
      </c>
      <c r="K138" s="9">
        <f t="shared" si="5"/>
        <v>25.487000000000002</v>
      </c>
    </row>
    <row r="139" spans="1:11" ht="15.75" customHeight="1" x14ac:dyDescent="0.25">
      <c r="A139" s="19">
        <v>110</v>
      </c>
      <c r="B139" s="10">
        <v>44251</v>
      </c>
      <c r="C139" s="13" t="s">
        <v>51</v>
      </c>
      <c r="D139" s="11" t="s">
        <v>79</v>
      </c>
      <c r="E139" s="11" t="s">
        <v>28</v>
      </c>
      <c r="F139" s="20">
        <v>30.481000000000002</v>
      </c>
      <c r="G139" s="20">
        <v>28.882999999999999</v>
      </c>
      <c r="H139" s="20">
        <v>30.672000000000001</v>
      </c>
      <c r="I139" s="20">
        <v>31.33</v>
      </c>
      <c r="J139" s="9">
        <f t="shared" si="4"/>
        <v>1.5980000000000025</v>
      </c>
      <c r="K139" s="9">
        <f t="shared" si="5"/>
        <v>-0.19099999999999895</v>
      </c>
    </row>
    <row r="140" spans="1:11" ht="15.75" customHeight="1" x14ac:dyDescent="0.25">
      <c r="A140" s="19">
        <v>158</v>
      </c>
      <c r="B140" s="10">
        <v>44251</v>
      </c>
      <c r="C140" s="13" t="s">
        <v>35</v>
      </c>
      <c r="D140" s="11" t="s">
        <v>79</v>
      </c>
      <c r="E140" s="11" t="s">
        <v>28</v>
      </c>
      <c r="F140" s="20">
        <v>34.167000000000002</v>
      </c>
      <c r="G140" s="20">
        <v>26.411000000000001</v>
      </c>
      <c r="H140" s="20">
        <v>27.058</v>
      </c>
      <c r="I140" s="20">
        <v>27.347000000000001</v>
      </c>
      <c r="J140" s="9">
        <f t="shared" si="4"/>
        <v>7.7560000000000002</v>
      </c>
      <c r="K140" s="9">
        <f t="shared" si="5"/>
        <v>7.1090000000000018</v>
      </c>
    </row>
    <row r="141" spans="1:11" ht="15.75" customHeight="1" x14ac:dyDescent="0.25">
      <c r="A141" s="19">
        <v>170</v>
      </c>
      <c r="B141" s="10">
        <v>44251</v>
      </c>
      <c r="C141" s="13" t="s">
        <v>92</v>
      </c>
      <c r="D141" s="11" t="s">
        <v>54</v>
      </c>
      <c r="E141" s="11" t="s">
        <v>28</v>
      </c>
      <c r="F141" s="20">
        <v>44.058999999999997</v>
      </c>
      <c r="G141" s="20">
        <v>51</v>
      </c>
      <c r="H141" s="20">
        <v>51</v>
      </c>
      <c r="I141" s="20">
        <v>51</v>
      </c>
      <c r="J141" s="9">
        <f t="shared" si="4"/>
        <v>-6.9410000000000025</v>
      </c>
      <c r="K141" s="9">
        <f t="shared" si="5"/>
        <v>-6.9410000000000025</v>
      </c>
    </row>
    <row r="142" spans="1:11" ht="15.75" customHeight="1" x14ac:dyDescent="0.25">
      <c r="A142" s="19">
        <v>196</v>
      </c>
      <c r="B142" s="10">
        <v>44251</v>
      </c>
      <c r="C142" s="13" t="s">
        <v>84</v>
      </c>
      <c r="D142" s="11" t="s">
        <v>79</v>
      </c>
      <c r="E142" s="11" t="s">
        <v>28</v>
      </c>
      <c r="F142" s="20">
        <v>31.164000000000001</v>
      </c>
      <c r="G142" s="20">
        <v>37.243000000000002</v>
      </c>
      <c r="H142" s="20">
        <v>38.433</v>
      </c>
      <c r="I142" s="20">
        <v>42.064999999999998</v>
      </c>
      <c r="J142" s="9">
        <f t="shared" si="4"/>
        <v>-6.0790000000000006</v>
      </c>
      <c r="K142" s="9">
        <f t="shared" si="5"/>
        <v>-7.2689999999999984</v>
      </c>
    </row>
    <row r="143" spans="1:11" ht="15.75" customHeight="1" x14ac:dyDescent="0.25">
      <c r="A143" s="19">
        <v>223</v>
      </c>
      <c r="B143" s="10">
        <v>44251</v>
      </c>
      <c r="C143" s="13" t="s">
        <v>75</v>
      </c>
      <c r="D143" s="11" t="s">
        <v>54</v>
      </c>
      <c r="E143" s="11" t="s">
        <v>28</v>
      </c>
      <c r="F143" s="20">
        <v>29.318999999999999</v>
      </c>
      <c r="G143" s="20">
        <v>36.418999999999997</v>
      </c>
      <c r="H143" s="20">
        <v>51</v>
      </c>
      <c r="I143" s="20">
        <v>51</v>
      </c>
      <c r="J143" s="9">
        <f t="shared" si="4"/>
        <v>-7.0999999999999979</v>
      </c>
      <c r="K143" s="9">
        <f t="shared" si="5"/>
        <v>-21.681000000000001</v>
      </c>
    </row>
    <row r="144" spans="1:11" ht="15.75" customHeight="1" x14ac:dyDescent="0.25">
      <c r="A144" s="19">
        <v>248</v>
      </c>
      <c r="B144" s="10">
        <v>44251</v>
      </c>
      <c r="C144" s="13" t="s">
        <v>46</v>
      </c>
      <c r="D144" s="11" t="s">
        <v>79</v>
      </c>
      <c r="E144" s="11" t="s">
        <v>28</v>
      </c>
      <c r="F144" s="20">
        <v>30.152999999999999</v>
      </c>
      <c r="G144" s="20">
        <v>29.452999999999999</v>
      </c>
      <c r="H144" s="20">
        <v>31.356000000000002</v>
      </c>
      <c r="I144" s="20">
        <v>32.027999999999999</v>
      </c>
      <c r="J144" s="9">
        <f t="shared" si="4"/>
        <v>0.69999999999999929</v>
      </c>
      <c r="K144" s="9">
        <f t="shared" si="5"/>
        <v>-1.203000000000003</v>
      </c>
    </row>
    <row r="145" spans="1:11" ht="15.75" customHeight="1" x14ac:dyDescent="0.25">
      <c r="A145" s="19">
        <v>256</v>
      </c>
      <c r="B145" s="10">
        <v>44251</v>
      </c>
      <c r="C145" s="13" t="s">
        <v>45</v>
      </c>
      <c r="D145" s="11" t="s">
        <v>79</v>
      </c>
      <c r="E145" s="11" t="s">
        <v>28</v>
      </c>
      <c r="F145" s="20">
        <v>30.779</v>
      </c>
      <c r="G145" s="20">
        <v>33.854999999999997</v>
      </c>
      <c r="H145" s="20">
        <v>35.499000000000002</v>
      </c>
      <c r="I145" s="20">
        <v>41.017000000000003</v>
      </c>
      <c r="J145" s="9">
        <f t="shared" si="4"/>
        <v>-3.075999999999997</v>
      </c>
      <c r="K145" s="9">
        <f t="shared" si="5"/>
        <v>-4.7200000000000024</v>
      </c>
    </row>
    <row r="146" spans="1:11" ht="15.75" customHeight="1" x14ac:dyDescent="0.25">
      <c r="A146" s="19">
        <v>268</v>
      </c>
      <c r="B146" s="10">
        <v>44251</v>
      </c>
      <c r="C146" s="13" t="s">
        <v>91</v>
      </c>
      <c r="D146" s="11" t="s">
        <v>79</v>
      </c>
      <c r="E146" s="11" t="s">
        <v>28</v>
      </c>
      <c r="F146" s="20">
        <v>38.334000000000003</v>
      </c>
      <c r="G146" s="20">
        <v>19.391999999999999</v>
      </c>
      <c r="H146" s="20">
        <v>20.437000000000001</v>
      </c>
      <c r="I146" s="20">
        <v>20.059000000000001</v>
      </c>
      <c r="J146" s="9">
        <f t="shared" si="4"/>
        <v>18.942000000000004</v>
      </c>
      <c r="K146" s="9">
        <f t="shared" si="5"/>
        <v>17.897000000000002</v>
      </c>
    </row>
    <row r="147" spans="1:11" ht="15.75" customHeight="1" x14ac:dyDescent="0.25">
      <c r="A147" s="19">
        <v>272</v>
      </c>
      <c r="B147" s="10">
        <v>44251</v>
      </c>
      <c r="C147" s="13" t="s">
        <v>66</v>
      </c>
      <c r="D147" s="11" t="s">
        <v>79</v>
      </c>
      <c r="E147" s="11" t="s">
        <v>28</v>
      </c>
      <c r="F147" s="20">
        <v>29.204000000000001</v>
      </c>
      <c r="G147" s="20">
        <v>30.364999999999998</v>
      </c>
      <c r="H147" s="20">
        <v>31.303000000000001</v>
      </c>
      <c r="I147" s="20">
        <v>31.445</v>
      </c>
      <c r="J147" s="9">
        <f t="shared" si="4"/>
        <v>-1.1609999999999978</v>
      </c>
      <c r="K147" s="9">
        <f t="shared" si="5"/>
        <v>-2.0990000000000002</v>
      </c>
    </row>
    <row r="148" spans="1:11" ht="15.75" customHeight="1" x14ac:dyDescent="0.25">
      <c r="A148" s="19">
        <v>288</v>
      </c>
      <c r="B148" s="10">
        <v>44251</v>
      </c>
      <c r="C148" s="13" t="s">
        <v>90</v>
      </c>
      <c r="D148" s="11" t="s">
        <v>79</v>
      </c>
      <c r="E148" s="11" t="s">
        <v>28</v>
      </c>
      <c r="F148" s="20">
        <v>33.133000000000003</v>
      </c>
      <c r="G148" s="20">
        <v>26.405999999999999</v>
      </c>
      <c r="H148" s="20">
        <v>28.132000000000001</v>
      </c>
      <c r="I148" s="20">
        <v>28.442</v>
      </c>
      <c r="J148" s="9">
        <f t="shared" si="4"/>
        <v>6.7270000000000039</v>
      </c>
      <c r="K148" s="9">
        <f t="shared" si="5"/>
        <v>5.0010000000000012</v>
      </c>
    </row>
    <row r="149" spans="1:11" ht="15.75" customHeight="1" x14ac:dyDescent="0.25">
      <c r="A149" s="19">
        <v>309</v>
      </c>
      <c r="B149" s="10">
        <v>44251</v>
      </c>
      <c r="C149" s="13" t="s">
        <v>31</v>
      </c>
      <c r="D149" s="11" t="s">
        <v>79</v>
      </c>
      <c r="E149" s="11" t="s">
        <v>28</v>
      </c>
      <c r="F149" s="20">
        <v>30.887</v>
      </c>
      <c r="G149" s="20">
        <v>26.888999999999999</v>
      </c>
      <c r="H149" s="20">
        <v>27.998999999999999</v>
      </c>
      <c r="I149" s="20">
        <v>28.193000000000001</v>
      </c>
      <c r="J149" s="9">
        <f t="shared" si="4"/>
        <v>3.9980000000000011</v>
      </c>
      <c r="K149" s="9">
        <f t="shared" si="5"/>
        <v>2.8880000000000017</v>
      </c>
    </row>
    <row r="150" spans="1:11" ht="15.75" customHeight="1" x14ac:dyDescent="0.25">
      <c r="A150" s="19">
        <v>352</v>
      </c>
      <c r="B150" s="10">
        <v>44251</v>
      </c>
      <c r="C150" s="13" t="s">
        <v>50</v>
      </c>
      <c r="D150" s="11" t="s">
        <v>79</v>
      </c>
      <c r="E150" s="11" t="s">
        <v>28</v>
      </c>
      <c r="F150" s="20">
        <v>29.864999999999998</v>
      </c>
      <c r="G150" s="20">
        <v>24.218</v>
      </c>
      <c r="H150" s="20">
        <v>25.266999999999999</v>
      </c>
      <c r="I150" s="20">
        <v>24.565999999999999</v>
      </c>
      <c r="J150" s="9">
        <f t="shared" si="4"/>
        <v>5.6469999999999985</v>
      </c>
      <c r="K150" s="9">
        <f t="shared" si="5"/>
        <v>4.597999999999999</v>
      </c>
    </row>
    <row r="151" spans="1:11" ht="15.75" customHeight="1" x14ac:dyDescent="0.25">
      <c r="A151" s="19">
        <v>5</v>
      </c>
      <c r="B151" s="10">
        <v>44252</v>
      </c>
      <c r="C151" s="13" t="s">
        <v>55</v>
      </c>
      <c r="D151" s="11" t="s">
        <v>79</v>
      </c>
      <c r="E151" s="11" t="s">
        <v>28</v>
      </c>
      <c r="F151" s="20">
        <v>30.95</v>
      </c>
      <c r="G151" s="20">
        <v>34.018000000000001</v>
      </c>
      <c r="H151" s="20">
        <v>36.631999999999998</v>
      </c>
      <c r="I151" s="20">
        <v>36.287999999999997</v>
      </c>
      <c r="J151" s="9">
        <f t="shared" si="4"/>
        <v>-3.0680000000000014</v>
      </c>
      <c r="K151" s="9">
        <f t="shared" si="5"/>
        <v>-5.6819999999999986</v>
      </c>
    </row>
    <row r="152" spans="1:11" ht="15.75" customHeight="1" x14ac:dyDescent="0.25">
      <c r="A152" s="19">
        <v>22</v>
      </c>
      <c r="B152" s="10">
        <v>44252</v>
      </c>
      <c r="C152" s="13" t="s">
        <v>74</v>
      </c>
      <c r="D152" s="11" t="s">
        <v>79</v>
      </c>
      <c r="E152" s="11" t="s">
        <v>28</v>
      </c>
      <c r="F152" s="20">
        <v>30.646999999999998</v>
      </c>
      <c r="G152" s="20">
        <v>29.356999999999999</v>
      </c>
      <c r="H152" s="20">
        <v>30.326000000000001</v>
      </c>
      <c r="I152" s="20">
        <v>30.068000000000001</v>
      </c>
      <c r="J152" s="9">
        <f t="shared" si="4"/>
        <v>1.2899999999999991</v>
      </c>
      <c r="K152" s="9">
        <f t="shared" si="5"/>
        <v>0.32099999999999795</v>
      </c>
    </row>
    <row r="153" spans="1:11" ht="15.75" customHeight="1" x14ac:dyDescent="0.25">
      <c r="A153" s="19">
        <v>102</v>
      </c>
      <c r="B153" s="10">
        <v>44252</v>
      </c>
      <c r="C153" s="13" t="s">
        <v>49</v>
      </c>
      <c r="D153" s="11" t="s">
        <v>79</v>
      </c>
      <c r="E153" s="11" t="s">
        <v>28</v>
      </c>
      <c r="F153" s="20">
        <v>32.203000000000003</v>
      </c>
      <c r="G153" s="20">
        <v>30.957999999999998</v>
      </c>
      <c r="H153" s="20">
        <v>33.106000000000002</v>
      </c>
      <c r="I153" s="20">
        <v>32.366</v>
      </c>
      <c r="J153" s="9">
        <f t="shared" si="4"/>
        <v>1.2450000000000045</v>
      </c>
      <c r="K153" s="9">
        <f t="shared" si="5"/>
        <v>-0.90299999999999869</v>
      </c>
    </row>
    <row r="154" spans="1:11" ht="15.75" customHeight="1" x14ac:dyDescent="0.25">
      <c r="A154" s="19">
        <v>115</v>
      </c>
      <c r="B154" s="10">
        <v>44252</v>
      </c>
      <c r="C154" s="13" t="s">
        <v>42</v>
      </c>
      <c r="D154" s="11" t="s">
        <v>79</v>
      </c>
      <c r="E154" s="11" t="s">
        <v>28</v>
      </c>
      <c r="F154" s="20">
        <v>30.119</v>
      </c>
      <c r="G154" s="20">
        <v>34.518000000000001</v>
      </c>
      <c r="H154" s="20">
        <v>36.826999999999998</v>
      </c>
      <c r="I154" s="20">
        <v>36.524000000000001</v>
      </c>
      <c r="J154" s="9">
        <f t="shared" si="4"/>
        <v>-4.3990000000000009</v>
      </c>
      <c r="K154" s="9">
        <f t="shared" si="5"/>
        <v>-6.7079999999999984</v>
      </c>
    </row>
    <row r="155" spans="1:11" ht="15.75" customHeight="1" x14ac:dyDescent="0.25">
      <c r="A155" s="19">
        <v>117</v>
      </c>
      <c r="B155" s="10">
        <v>44252</v>
      </c>
      <c r="C155" s="13" t="s">
        <v>40</v>
      </c>
      <c r="D155" s="11" t="s">
        <v>79</v>
      </c>
      <c r="E155" s="11" t="s">
        <v>28</v>
      </c>
      <c r="F155" s="20">
        <v>45.241999999999997</v>
      </c>
      <c r="G155" s="20">
        <v>26.478000000000002</v>
      </c>
      <c r="H155" s="20">
        <v>27.797000000000001</v>
      </c>
      <c r="I155" s="20">
        <v>27.420999999999999</v>
      </c>
      <c r="J155" s="9">
        <f t="shared" si="4"/>
        <v>18.763999999999996</v>
      </c>
      <c r="K155" s="9">
        <f t="shared" si="5"/>
        <v>17.444999999999997</v>
      </c>
    </row>
    <row r="156" spans="1:11" ht="15.75" customHeight="1" x14ac:dyDescent="0.25">
      <c r="A156" s="19">
        <v>193</v>
      </c>
      <c r="B156" s="10">
        <v>44252</v>
      </c>
      <c r="C156" s="13" t="s">
        <v>36</v>
      </c>
      <c r="D156" s="11" t="s">
        <v>79</v>
      </c>
      <c r="E156" s="11" t="s">
        <v>28</v>
      </c>
      <c r="F156" s="20">
        <v>33.914999999999999</v>
      </c>
      <c r="G156" s="20">
        <v>22.702000000000002</v>
      </c>
      <c r="H156" s="20">
        <v>24.434999999999999</v>
      </c>
      <c r="I156" s="20">
        <v>23.992999999999999</v>
      </c>
      <c r="J156" s="9">
        <f t="shared" si="4"/>
        <v>11.212999999999997</v>
      </c>
      <c r="K156" s="9">
        <f t="shared" si="5"/>
        <v>9.48</v>
      </c>
    </row>
    <row r="157" spans="1:11" ht="15.75" customHeight="1" x14ac:dyDescent="0.25">
      <c r="A157" s="19">
        <v>238</v>
      </c>
      <c r="B157" s="10">
        <v>44252</v>
      </c>
      <c r="C157" s="13" t="s">
        <v>30</v>
      </c>
      <c r="D157" s="11" t="s">
        <v>79</v>
      </c>
      <c r="E157" s="11" t="s">
        <v>28</v>
      </c>
      <c r="F157" s="20">
        <v>29.641999999999999</v>
      </c>
      <c r="G157" s="20">
        <v>29.960999999999999</v>
      </c>
      <c r="H157" s="20">
        <v>31.626000000000001</v>
      </c>
      <c r="I157" s="20">
        <v>31.187000000000001</v>
      </c>
      <c r="J157" s="9">
        <f t="shared" si="4"/>
        <v>-0.31899999999999906</v>
      </c>
      <c r="K157" s="9">
        <f t="shared" si="5"/>
        <v>-1.9840000000000018</v>
      </c>
    </row>
    <row r="158" spans="1:11" ht="15.75" customHeight="1" x14ac:dyDescent="0.25">
      <c r="A158" s="19">
        <v>255</v>
      </c>
      <c r="B158" s="10">
        <v>44252</v>
      </c>
      <c r="C158" s="13" t="s">
        <v>67</v>
      </c>
      <c r="D158" s="11" t="s">
        <v>79</v>
      </c>
      <c r="E158" s="11" t="s">
        <v>28</v>
      </c>
      <c r="F158" s="20">
        <v>30.571000000000002</v>
      </c>
      <c r="G158" s="20">
        <v>27.619</v>
      </c>
      <c r="H158" s="20">
        <v>28.986999999999998</v>
      </c>
      <c r="I158" s="20">
        <v>28.638999999999999</v>
      </c>
      <c r="J158" s="9">
        <f t="shared" si="4"/>
        <v>2.9520000000000017</v>
      </c>
      <c r="K158" s="9">
        <f t="shared" si="5"/>
        <v>1.5840000000000032</v>
      </c>
    </row>
    <row r="159" spans="1:11" ht="15.75" customHeight="1" x14ac:dyDescent="0.25">
      <c r="A159" s="19">
        <v>373</v>
      </c>
      <c r="B159" s="10">
        <v>44252</v>
      </c>
      <c r="C159" s="13" t="s">
        <v>45</v>
      </c>
      <c r="D159" s="11" t="s">
        <v>79</v>
      </c>
      <c r="E159" s="11" t="s">
        <v>28</v>
      </c>
      <c r="F159" s="20">
        <v>34.438000000000002</v>
      </c>
      <c r="G159" s="20">
        <v>24.431999999999999</v>
      </c>
      <c r="H159" s="20">
        <v>26.617999999999999</v>
      </c>
      <c r="I159" s="20">
        <v>25.349</v>
      </c>
      <c r="J159" s="9">
        <f t="shared" si="4"/>
        <v>10.006000000000004</v>
      </c>
      <c r="K159" s="9">
        <f t="shared" si="5"/>
        <v>7.8200000000000038</v>
      </c>
    </row>
    <row r="160" spans="1:11" ht="15.75" customHeight="1" x14ac:dyDescent="0.25">
      <c r="A160" s="19">
        <v>6</v>
      </c>
      <c r="B160" s="10">
        <v>44253</v>
      </c>
      <c r="C160" s="13" t="s">
        <v>51</v>
      </c>
      <c r="D160" s="11" t="s">
        <v>79</v>
      </c>
      <c r="E160" s="11" t="s">
        <v>28</v>
      </c>
      <c r="F160" s="20">
        <v>30.744</v>
      </c>
      <c r="G160" s="20">
        <v>25.916</v>
      </c>
      <c r="H160" s="20">
        <v>28.367000000000001</v>
      </c>
      <c r="I160" s="20">
        <v>26.643000000000001</v>
      </c>
      <c r="J160" s="9">
        <f t="shared" si="4"/>
        <v>4.8279999999999994</v>
      </c>
      <c r="K160" s="9">
        <f t="shared" si="5"/>
        <v>2.3769999999999989</v>
      </c>
    </row>
    <row r="161" spans="1:11" ht="15.75" customHeight="1" x14ac:dyDescent="0.25">
      <c r="A161" s="19">
        <v>27</v>
      </c>
      <c r="B161" s="10">
        <v>44253</v>
      </c>
      <c r="C161" s="13" t="s">
        <v>50</v>
      </c>
      <c r="D161" s="11" t="s">
        <v>79</v>
      </c>
      <c r="E161" s="11" t="s">
        <v>28</v>
      </c>
      <c r="F161" s="20">
        <v>29.074999999999999</v>
      </c>
      <c r="G161" s="20">
        <v>26.314</v>
      </c>
      <c r="H161" s="20">
        <v>27.946000000000002</v>
      </c>
      <c r="I161" s="20">
        <v>26.968</v>
      </c>
      <c r="J161" s="9">
        <f t="shared" si="4"/>
        <v>2.7609999999999992</v>
      </c>
      <c r="K161" s="9">
        <f t="shared" si="5"/>
        <v>1.1289999999999978</v>
      </c>
    </row>
    <row r="162" spans="1:11" ht="15.75" customHeight="1" x14ac:dyDescent="0.25">
      <c r="A162" s="19">
        <v>155</v>
      </c>
      <c r="B162" s="10">
        <v>44253</v>
      </c>
      <c r="C162" s="13" t="s">
        <v>35</v>
      </c>
      <c r="D162" s="11" t="s">
        <v>79</v>
      </c>
      <c r="E162" s="11" t="s">
        <v>28</v>
      </c>
      <c r="F162" s="20">
        <v>29.58</v>
      </c>
      <c r="G162" s="20">
        <v>26.83</v>
      </c>
      <c r="H162" s="20">
        <v>27.98</v>
      </c>
      <c r="I162" s="20">
        <v>27.141999999999999</v>
      </c>
      <c r="J162" s="9">
        <f t="shared" si="4"/>
        <v>2.75</v>
      </c>
      <c r="K162" s="9">
        <f t="shared" si="5"/>
        <v>1.5999999999999979</v>
      </c>
    </row>
    <row r="163" spans="1:11" ht="15.75" customHeight="1" x14ac:dyDescent="0.25">
      <c r="A163" s="19">
        <v>165</v>
      </c>
      <c r="B163" s="10">
        <v>44253</v>
      </c>
      <c r="C163" s="13" t="s">
        <v>46</v>
      </c>
      <c r="D163" s="11" t="s">
        <v>79</v>
      </c>
      <c r="E163" s="11" t="s">
        <v>28</v>
      </c>
      <c r="F163" s="20">
        <v>29.734000000000002</v>
      </c>
      <c r="G163" s="20">
        <v>32.976999999999997</v>
      </c>
      <c r="H163" s="20">
        <v>37.94</v>
      </c>
      <c r="I163" s="20">
        <v>35.284999999999997</v>
      </c>
      <c r="J163" s="9">
        <f t="shared" si="4"/>
        <v>-3.242999999999995</v>
      </c>
      <c r="K163" s="9">
        <f t="shared" si="5"/>
        <v>-8.205999999999996</v>
      </c>
    </row>
    <row r="164" spans="1:11" ht="15.75" customHeight="1" x14ac:dyDescent="0.25">
      <c r="A164" s="19">
        <v>184</v>
      </c>
      <c r="B164" s="10">
        <v>44253</v>
      </c>
      <c r="C164" s="13" t="s">
        <v>68</v>
      </c>
      <c r="D164" s="11" t="s">
        <v>79</v>
      </c>
      <c r="E164" s="11" t="s">
        <v>28</v>
      </c>
      <c r="F164" s="20">
        <v>30.234999999999999</v>
      </c>
      <c r="G164" s="20">
        <v>28.420999999999999</v>
      </c>
      <c r="H164" s="20">
        <v>29.974</v>
      </c>
      <c r="I164" s="20">
        <v>29.651</v>
      </c>
      <c r="J164" s="9">
        <f t="shared" si="4"/>
        <v>1.8140000000000001</v>
      </c>
      <c r="K164" s="9">
        <f t="shared" si="5"/>
        <v>0.26099999999999923</v>
      </c>
    </row>
    <row r="165" spans="1:11" ht="15.75" customHeight="1" x14ac:dyDescent="0.25">
      <c r="A165" s="19">
        <v>217</v>
      </c>
      <c r="B165" s="10">
        <v>44253</v>
      </c>
      <c r="C165" s="13" t="s">
        <v>37</v>
      </c>
      <c r="D165" s="11" t="s">
        <v>79</v>
      </c>
      <c r="E165" s="11" t="s">
        <v>28</v>
      </c>
      <c r="F165" s="20">
        <v>30.661999999999999</v>
      </c>
      <c r="G165" s="20">
        <v>30.920999999999999</v>
      </c>
      <c r="H165" s="20">
        <v>32.018000000000001</v>
      </c>
      <c r="I165" s="20">
        <v>31.385999999999999</v>
      </c>
      <c r="J165" s="9">
        <f t="shared" si="4"/>
        <v>-0.25900000000000034</v>
      </c>
      <c r="K165" s="9">
        <f t="shared" si="5"/>
        <v>-1.3560000000000016</v>
      </c>
    </row>
    <row r="166" spans="1:11" ht="15.75" customHeight="1" x14ac:dyDescent="0.25">
      <c r="A166" s="19">
        <v>264</v>
      </c>
      <c r="B166" s="10">
        <v>44253</v>
      </c>
      <c r="C166" s="13" t="s">
        <v>42</v>
      </c>
      <c r="D166" s="11" t="s">
        <v>79</v>
      </c>
      <c r="E166" s="11" t="s">
        <v>28</v>
      </c>
      <c r="F166" s="20">
        <v>29.646000000000001</v>
      </c>
      <c r="G166" s="20">
        <v>27.463000000000001</v>
      </c>
      <c r="H166" s="20">
        <v>28.39</v>
      </c>
      <c r="I166" s="20">
        <v>27.902999999999999</v>
      </c>
      <c r="J166" s="9">
        <f t="shared" si="4"/>
        <v>2.1829999999999998</v>
      </c>
      <c r="K166" s="9">
        <f t="shared" si="5"/>
        <v>1.2560000000000002</v>
      </c>
    </row>
    <row r="167" spans="1:11" ht="15.75" customHeight="1" x14ac:dyDescent="0.25">
      <c r="A167" s="19">
        <v>265</v>
      </c>
      <c r="B167" s="10">
        <v>44253</v>
      </c>
      <c r="C167" s="13" t="s">
        <v>53</v>
      </c>
      <c r="D167" s="11" t="s">
        <v>79</v>
      </c>
      <c r="E167" s="11" t="s">
        <v>28</v>
      </c>
      <c r="F167" s="20">
        <v>29.175999999999998</v>
      </c>
      <c r="G167" s="20">
        <v>31.986000000000001</v>
      </c>
      <c r="H167" s="20">
        <v>34.125</v>
      </c>
      <c r="I167" s="20">
        <v>33.04</v>
      </c>
      <c r="J167" s="9">
        <f t="shared" si="4"/>
        <v>-2.8100000000000023</v>
      </c>
      <c r="K167" s="9">
        <f t="shared" si="5"/>
        <v>-4.9490000000000016</v>
      </c>
    </row>
    <row r="168" spans="1:11" ht="15.75" customHeight="1" x14ac:dyDescent="0.25">
      <c r="A168" s="19">
        <v>332</v>
      </c>
      <c r="B168" s="10">
        <v>44253</v>
      </c>
      <c r="C168" s="13" t="s">
        <v>45</v>
      </c>
      <c r="D168" s="11" t="s">
        <v>79</v>
      </c>
      <c r="E168" s="11" t="s">
        <v>28</v>
      </c>
      <c r="F168" s="20">
        <v>28.812999999999999</v>
      </c>
      <c r="G168" s="20">
        <v>26.983000000000001</v>
      </c>
      <c r="H168" s="20">
        <v>27.824999999999999</v>
      </c>
      <c r="I168" s="20">
        <v>27.664000000000001</v>
      </c>
      <c r="J168" s="9">
        <f t="shared" si="4"/>
        <v>1.8299999999999983</v>
      </c>
      <c r="K168" s="9">
        <f t="shared" si="5"/>
        <v>0.98799999999999955</v>
      </c>
    </row>
    <row r="169" spans="1:11" ht="15.75" customHeight="1" x14ac:dyDescent="0.25">
      <c r="A169" s="19">
        <v>341</v>
      </c>
      <c r="B169" s="10">
        <v>44253</v>
      </c>
      <c r="C169" s="13" t="s">
        <v>26</v>
      </c>
      <c r="D169" s="11" t="s">
        <v>79</v>
      </c>
      <c r="E169" s="11" t="s">
        <v>28</v>
      </c>
      <c r="F169" s="20">
        <v>28.76</v>
      </c>
      <c r="G169" s="20">
        <v>29.396999999999998</v>
      </c>
      <c r="H169" s="20">
        <v>30.992999999999999</v>
      </c>
      <c r="I169" s="20">
        <v>30.141999999999999</v>
      </c>
      <c r="J169" s="9">
        <f t="shared" si="4"/>
        <v>-0.6369999999999969</v>
      </c>
      <c r="K169" s="9">
        <f t="shared" si="5"/>
        <v>-2.232999999999997</v>
      </c>
    </row>
    <row r="170" spans="1:11" ht="15.75" customHeight="1" x14ac:dyDescent="0.25">
      <c r="A170" s="19">
        <v>372</v>
      </c>
      <c r="B170" s="10">
        <v>44253</v>
      </c>
      <c r="C170" s="13" t="s">
        <v>31</v>
      </c>
      <c r="D170" s="11" t="s">
        <v>79</v>
      </c>
      <c r="E170" s="11" t="s">
        <v>28</v>
      </c>
      <c r="F170" s="20">
        <v>38.167000000000002</v>
      </c>
      <c r="G170" s="20">
        <v>21.169</v>
      </c>
      <c r="H170" s="20">
        <v>22.402000000000001</v>
      </c>
      <c r="I170" s="20">
        <v>21.577000000000002</v>
      </c>
      <c r="J170" s="9">
        <f t="shared" si="4"/>
        <v>16.998000000000001</v>
      </c>
      <c r="K170" s="9">
        <f t="shared" si="5"/>
        <v>15.765000000000001</v>
      </c>
    </row>
    <row r="171" spans="1:11" ht="15.75" customHeight="1" x14ac:dyDescent="0.25">
      <c r="A171" s="19">
        <v>39</v>
      </c>
      <c r="B171" s="10">
        <v>44254</v>
      </c>
      <c r="C171" s="13" t="s">
        <v>89</v>
      </c>
      <c r="D171" s="11" t="s">
        <v>54</v>
      </c>
      <c r="E171" s="11" t="s">
        <v>28</v>
      </c>
      <c r="F171" s="20">
        <v>32.725999999999999</v>
      </c>
      <c r="G171" s="20">
        <v>42.244999999999997</v>
      </c>
      <c r="H171" s="20">
        <v>51</v>
      </c>
      <c r="I171" s="20">
        <v>45.951999999999998</v>
      </c>
      <c r="J171" s="9">
        <f t="shared" si="4"/>
        <v>-9.5189999999999984</v>
      </c>
      <c r="K171" s="9">
        <f t="shared" si="5"/>
        <v>-18.274000000000001</v>
      </c>
    </row>
    <row r="172" spans="1:11" ht="15.75" customHeight="1" x14ac:dyDescent="0.25">
      <c r="A172" s="19">
        <v>164</v>
      </c>
      <c r="B172" s="10">
        <v>44254</v>
      </c>
      <c r="C172" s="13" t="s">
        <v>76</v>
      </c>
      <c r="D172" s="11" t="s">
        <v>79</v>
      </c>
      <c r="E172" s="11" t="s">
        <v>28</v>
      </c>
      <c r="F172" s="20">
        <v>30.44</v>
      </c>
      <c r="G172" s="20">
        <v>29.948</v>
      </c>
      <c r="H172" s="20">
        <v>31.45</v>
      </c>
      <c r="I172" s="20">
        <v>31.024000000000001</v>
      </c>
      <c r="J172" s="9">
        <f t="shared" si="4"/>
        <v>0.49200000000000088</v>
      </c>
      <c r="K172" s="9">
        <f t="shared" si="5"/>
        <v>-1.009999999999998</v>
      </c>
    </row>
    <row r="173" spans="1:11" ht="15.75" customHeight="1" x14ac:dyDescent="0.25">
      <c r="A173" s="19">
        <v>169</v>
      </c>
      <c r="B173" s="10">
        <v>44254</v>
      </c>
      <c r="C173" s="13" t="s">
        <v>87</v>
      </c>
      <c r="D173" s="11" t="s">
        <v>88</v>
      </c>
      <c r="E173" s="11" t="s">
        <v>28</v>
      </c>
      <c r="F173" s="20">
        <v>29.719000000000001</v>
      </c>
      <c r="G173" s="20">
        <v>39.494999999999997</v>
      </c>
      <c r="H173" s="20">
        <v>44.789000000000001</v>
      </c>
      <c r="I173" s="20">
        <v>51</v>
      </c>
      <c r="J173" s="9">
        <f t="shared" si="4"/>
        <v>-9.7759999999999962</v>
      </c>
      <c r="K173" s="9">
        <f t="shared" si="5"/>
        <v>-15.07</v>
      </c>
    </row>
    <row r="174" spans="1:11" ht="15.75" customHeight="1" x14ac:dyDescent="0.25">
      <c r="A174" s="19">
        <v>351</v>
      </c>
      <c r="B174" s="10">
        <v>44254</v>
      </c>
      <c r="C174" s="13" t="s">
        <v>86</v>
      </c>
      <c r="D174" s="11" t="s">
        <v>79</v>
      </c>
      <c r="E174" s="11" t="s">
        <v>28</v>
      </c>
      <c r="F174" s="20">
        <v>30.960999999999999</v>
      </c>
      <c r="G174" s="20">
        <v>35.588000000000001</v>
      </c>
      <c r="H174" s="20">
        <v>38.566000000000003</v>
      </c>
      <c r="I174" s="20">
        <v>40.887999999999998</v>
      </c>
      <c r="J174" s="9">
        <f t="shared" si="4"/>
        <v>-4.6270000000000024</v>
      </c>
      <c r="K174" s="9">
        <f t="shared" si="5"/>
        <v>-7.605000000000004</v>
      </c>
    </row>
    <row r="175" spans="1:11" ht="15.75" customHeight="1" x14ac:dyDescent="0.25">
      <c r="A175" s="19">
        <v>103</v>
      </c>
      <c r="B175" s="10">
        <v>44256</v>
      </c>
      <c r="C175" s="13" t="s">
        <v>31</v>
      </c>
      <c r="D175" s="11" t="s">
        <v>79</v>
      </c>
      <c r="E175" s="11" t="s">
        <v>28</v>
      </c>
      <c r="F175" s="20">
        <v>30.512</v>
      </c>
      <c r="G175" s="20">
        <v>31.42</v>
      </c>
      <c r="H175" s="20">
        <v>31.992999999999999</v>
      </c>
      <c r="I175" s="20">
        <v>32.323</v>
      </c>
      <c r="J175" s="9">
        <f t="shared" si="4"/>
        <v>-0.90800000000000125</v>
      </c>
      <c r="K175" s="9">
        <f t="shared" si="5"/>
        <v>-1.4809999999999981</v>
      </c>
    </row>
    <row r="176" spans="1:11" ht="15.75" customHeight="1" x14ac:dyDescent="0.25">
      <c r="A176" s="19">
        <v>113</v>
      </c>
      <c r="B176" s="10">
        <v>44256</v>
      </c>
      <c r="C176" s="13" t="s">
        <v>36</v>
      </c>
      <c r="D176" s="11" t="s">
        <v>79</v>
      </c>
      <c r="E176" s="11" t="s">
        <v>28</v>
      </c>
      <c r="F176" s="20">
        <v>28.425000000000001</v>
      </c>
      <c r="G176" s="20">
        <v>25.984999999999999</v>
      </c>
      <c r="H176" s="20">
        <v>26.213000000000001</v>
      </c>
      <c r="I176" s="20">
        <v>26.123000000000001</v>
      </c>
      <c r="J176" s="9">
        <f t="shared" si="4"/>
        <v>2.4400000000000013</v>
      </c>
      <c r="K176" s="9">
        <f t="shared" si="5"/>
        <v>2.2119999999999997</v>
      </c>
    </row>
    <row r="177" spans="1:11" ht="15.75" customHeight="1" x14ac:dyDescent="0.25">
      <c r="A177" s="19">
        <v>167</v>
      </c>
      <c r="B177" s="10">
        <v>44256</v>
      </c>
      <c r="C177" s="13" t="s">
        <v>58</v>
      </c>
      <c r="D177" s="11" t="s">
        <v>79</v>
      </c>
      <c r="E177" s="11" t="s">
        <v>28</v>
      </c>
      <c r="F177" s="20">
        <v>28.838000000000001</v>
      </c>
      <c r="G177" s="20">
        <v>32.353000000000002</v>
      </c>
      <c r="H177" s="20">
        <v>32.671999999999997</v>
      </c>
      <c r="I177" s="20">
        <v>32.823</v>
      </c>
      <c r="J177" s="9">
        <f t="shared" si="4"/>
        <v>-3.5150000000000006</v>
      </c>
      <c r="K177" s="9">
        <f t="shared" si="5"/>
        <v>-3.8339999999999961</v>
      </c>
    </row>
    <row r="178" spans="1:11" ht="15.75" customHeight="1" x14ac:dyDescent="0.25">
      <c r="A178" s="19">
        <v>204</v>
      </c>
      <c r="B178" s="10">
        <v>44256</v>
      </c>
      <c r="C178" s="13" t="s">
        <v>55</v>
      </c>
      <c r="D178" s="11" t="s">
        <v>79</v>
      </c>
      <c r="E178" s="11" t="s">
        <v>28</v>
      </c>
      <c r="F178" s="20">
        <v>29.58</v>
      </c>
      <c r="G178" s="20">
        <v>27.106999999999999</v>
      </c>
      <c r="H178" s="20">
        <v>27.652999999999999</v>
      </c>
      <c r="I178" s="20">
        <v>27.713000000000001</v>
      </c>
      <c r="J178" s="9">
        <f t="shared" si="4"/>
        <v>2.472999999999999</v>
      </c>
      <c r="K178" s="9">
        <f t="shared" si="5"/>
        <v>1.9269999999999996</v>
      </c>
    </row>
    <row r="179" spans="1:11" ht="15.75" customHeight="1" x14ac:dyDescent="0.25">
      <c r="A179" s="19">
        <v>374</v>
      </c>
      <c r="B179" s="10">
        <v>44256</v>
      </c>
      <c r="C179" s="13" t="s">
        <v>34</v>
      </c>
      <c r="D179" s="11" t="s">
        <v>79</v>
      </c>
      <c r="E179" s="11" t="s">
        <v>28</v>
      </c>
      <c r="F179" s="20">
        <v>28.248999999999999</v>
      </c>
      <c r="G179" s="20">
        <v>31.465</v>
      </c>
      <c r="H179" s="20">
        <v>32.414000000000001</v>
      </c>
      <c r="I179" s="20">
        <v>32.527000000000001</v>
      </c>
      <c r="J179" s="9">
        <f t="shared" si="4"/>
        <v>-3.2160000000000011</v>
      </c>
      <c r="K179" s="9">
        <f t="shared" si="5"/>
        <v>-4.1650000000000027</v>
      </c>
    </row>
    <row r="180" spans="1:11" ht="15.75" customHeight="1" x14ac:dyDescent="0.25">
      <c r="A180" s="19">
        <v>28</v>
      </c>
      <c r="B180" s="10">
        <v>44257</v>
      </c>
      <c r="C180" s="13" t="s">
        <v>45</v>
      </c>
      <c r="D180" s="11" t="s">
        <v>79</v>
      </c>
      <c r="E180" s="11" t="s">
        <v>28</v>
      </c>
      <c r="F180" s="20">
        <v>28.742999999999999</v>
      </c>
      <c r="G180" s="20">
        <v>35.732999999999997</v>
      </c>
      <c r="H180" s="20">
        <v>36.79</v>
      </c>
      <c r="I180" s="20">
        <v>45.154000000000003</v>
      </c>
      <c r="J180" s="9">
        <f t="shared" si="4"/>
        <v>-6.9899999999999984</v>
      </c>
      <c r="K180" s="9">
        <f t="shared" si="5"/>
        <v>-8.0470000000000006</v>
      </c>
    </row>
    <row r="181" spans="1:11" ht="15.75" customHeight="1" x14ac:dyDescent="0.25">
      <c r="A181" s="19">
        <v>49</v>
      </c>
      <c r="B181" s="10">
        <v>44257</v>
      </c>
      <c r="C181" s="13" t="s">
        <v>42</v>
      </c>
      <c r="D181" s="11" t="s">
        <v>79</v>
      </c>
      <c r="E181" s="11" t="s">
        <v>28</v>
      </c>
      <c r="F181" s="20">
        <v>28.751000000000001</v>
      </c>
      <c r="G181" s="20">
        <v>32.530999999999999</v>
      </c>
      <c r="H181" s="20">
        <v>32.738999999999997</v>
      </c>
      <c r="I181" s="20">
        <v>32.973999999999997</v>
      </c>
      <c r="J181" s="9">
        <f t="shared" si="4"/>
        <v>-3.7799999999999976</v>
      </c>
      <c r="K181" s="9">
        <f t="shared" si="5"/>
        <v>-3.987999999999996</v>
      </c>
    </row>
    <row r="182" spans="1:11" ht="15.75" customHeight="1" x14ac:dyDescent="0.25">
      <c r="A182" s="19">
        <v>57</v>
      </c>
      <c r="B182" s="10">
        <v>44257</v>
      </c>
      <c r="C182" s="13" t="s">
        <v>55</v>
      </c>
      <c r="D182" s="11" t="s">
        <v>79</v>
      </c>
      <c r="E182" s="11" t="s">
        <v>28</v>
      </c>
      <c r="F182" s="20">
        <v>29.184000000000001</v>
      </c>
      <c r="G182" s="20">
        <v>31.036999999999999</v>
      </c>
      <c r="H182" s="20">
        <v>31.353000000000002</v>
      </c>
      <c r="I182" s="20">
        <v>32.253999999999998</v>
      </c>
      <c r="J182" s="9">
        <f t="shared" si="4"/>
        <v>-1.852999999999998</v>
      </c>
      <c r="K182" s="9">
        <f t="shared" si="5"/>
        <v>-2.1690000000000005</v>
      </c>
    </row>
    <row r="183" spans="1:11" ht="15.75" customHeight="1" x14ac:dyDescent="0.25">
      <c r="A183" s="19">
        <v>73</v>
      </c>
      <c r="B183" s="10">
        <v>44257</v>
      </c>
      <c r="C183" s="13" t="s">
        <v>35</v>
      </c>
      <c r="D183" s="11" t="s">
        <v>79</v>
      </c>
      <c r="E183" s="11" t="s">
        <v>28</v>
      </c>
      <c r="F183" s="20">
        <v>30.777000000000001</v>
      </c>
      <c r="G183" s="20">
        <v>33.865000000000002</v>
      </c>
      <c r="H183" s="20">
        <v>35.088000000000001</v>
      </c>
      <c r="I183" s="20">
        <v>35.142000000000003</v>
      </c>
      <c r="J183" s="9">
        <f t="shared" si="4"/>
        <v>-3.088000000000001</v>
      </c>
      <c r="K183" s="9">
        <f t="shared" si="5"/>
        <v>-4.3109999999999999</v>
      </c>
    </row>
    <row r="184" spans="1:11" ht="15.75" customHeight="1" x14ac:dyDescent="0.25">
      <c r="A184" s="19">
        <v>85</v>
      </c>
      <c r="B184" s="10">
        <v>44257</v>
      </c>
      <c r="C184" s="13" t="s">
        <v>81</v>
      </c>
      <c r="D184" s="11" t="s">
        <v>79</v>
      </c>
      <c r="E184" s="11" t="s">
        <v>28</v>
      </c>
      <c r="F184" s="20">
        <v>33.161999999999999</v>
      </c>
      <c r="G184" s="20">
        <v>35.253</v>
      </c>
      <c r="H184" s="20">
        <v>36.595999999999997</v>
      </c>
      <c r="I184" s="20">
        <v>37.270000000000003</v>
      </c>
      <c r="J184" s="9">
        <f t="shared" si="4"/>
        <v>-2.0910000000000011</v>
      </c>
      <c r="K184" s="9">
        <f t="shared" si="5"/>
        <v>-3.4339999999999975</v>
      </c>
    </row>
    <row r="185" spans="1:11" ht="15.75" customHeight="1" x14ac:dyDescent="0.25">
      <c r="A185" s="19">
        <v>112</v>
      </c>
      <c r="B185" s="10">
        <v>44257</v>
      </c>
      <c r="C185" s="13" t="s">
        <v>75</v>
      </c>
      <c r="D185" s="11" t="s">
        <v>79</v>
      </c>
      <c r="E185" s="11" t="s">
        <v>28</v>
      </c>
      <c r="F185" s="20">
        <v>29.169</v>
      </c>
      <c r="G185" s="20">
        <v>25.736999999999998</v>
      </c>
      <c r="H185" s="20">
        <v>26.93</v>
      </c>
      <c r="I185" s="20">
        <v>26.253</v>
      </c>
      <c r="J185" s="9">
        <f t="shared" si="4"/>
        <v>3.4320000000000022</v>
      </c>
      <c r="K185" s="9">
        <f t="shared" si="5"/>
        <v>2.2390000000000008</v>
      </c>
    </row>
    <row r="186" spans="1:11" ht="15.75" customHeight="1" x14ac:dyDescent="0.25">
      <c r="A186" s="19">
        <v>126</v>
      </c>
      <c r="B186" s="10">
        <v>44257</v>
      </c>
      <c r="C186" s="13" t="s">
        <v>37</v>
      </c>
      <c r="D186" s="11" t="s">
        <v>79</v>
      </c>
      <c r="E186" s="11" t="s">
        <v>28</v>
      </c>
      <c r="F186" s="20">
        <v>29.277000000000001</v>
      </c>
      <c r="G186" s="20">
        <v>30.282</v>
      </c>
      <c r="H186" s="20">
        <v>30.562999999999999</v>
      </c>
      <c r="I186" s="20">
        <v>31.22</v>
      </c>
      <c r="J186" s="9">
        <f t="shared" si="4"/>
        <v>-1.004999999999999</v>
      </c>
      <c r="K186" s="9">
        <f t="shared" si="5"/>
        <v>-1.2859999999999978</v>
      </c>
    </row>
    <row r="187" spans="1:11" ht="15.75" customHeight="1" x14ac:dyDescent="0.25">
      <c r="A187" s="19">
        <v>154</v>
      </c>
      <c r="B187" s="10">
        <v>44257</v>
      </c>
      <c r="C187" s="13" t="s">
        <v>83</v>
      </c>
      <c r="D187" s="11" t="s">
        <v>1</v>
      </c>
      <c r="E187" s="11" t="s">
        <v>28</v>
      </c>
      <c r="F187" s="20">
        <v>30.472999999999999</v>
      </c>
      <c r="G187" s="20">
        <v>33.981999999999999</v>
      </c>
      <c r="H187" s="20">
        <v>51</v>
      </c>
      <c r="I187" s="20">
        <v>37.444000000000003</v>
      </c>
      <c r="J187" s="9">
        <f t="shared" si="4"/>
        <v>-3.5090000000000003</v>
      </c>
      <c r="K187" s="9">
        <f t="shared" si="5"/>
        <v>-20.527000000000001</v>
      </c>
    </row>
    <row r="188" spans="1:11" ht="15.75" customHeight="1" x14ac:dyDescent="0.25">
      <c r="A188" s="19">
        <v>173</v>
      </c>
      <c r="B188" s="10">
        <v>44257</v>
      </c>
      <c r="C188" s="13" t="s">
        <v>82</v>
      </c>
      <c r="D188" s="11" t="s">
        <v>79</v>
      </c>
      <c r="E188" s="11" t="s">
        <v>28</v>
      </c>
      <c r="F188" s="20">
        <v>29.282</v>
      </c>
      <c r="G188" s="20">
        <v>37.691000000000003</v>
      </c>
      <c r="H188" s="20">
        <v>41.469000000000001</v>
      </c>
      <c r="I188" s="20">
        <v>47.152999999999999</v>
      </c>
      <c r="J188" s="9">
        <f t="shared" si="4"/>
        <v>-8.4090000000000025</v>
      </c>
      <c r="K188" s="9">
        <f t="shared" si="5"/>
        <v>-12.187000000000001</v>
      </c>
    </row>
    <row r="189" spans="1:11" ht="15.75" customHeight="1" x14ac:dyDescent="0.25">
      <c r="A189" s="19">
        <v>176</v>
      </c>
      <c r="B189" s="10">
        <v>44257</v>
      </c>
      <c r="C189" s="13" t="s">
        <v>74</v>
      </c>
      <c r="D189" s="11" t="s">
        <v>79</v>
      </c>
      <c r="E189" s="11" t="s">
        <v>28</v>
      </c>
      <c r="F189" s="20">
        <v>29.984999999999999</v>
      </c>
      <c r="G189" s="20">
        <v>32.222999999999999</v>
      </c>
      <c r="H189" s="20">
        <v>32.499000000000002</v>
      </c>
      <c r="I189" s="20">
        <v>33.015000000000001</v>
      </c>
      <c r="J189" s="9">
        <f t="shared" si="4"/>
        <v>-2.2379999999999995</v>
      </c>
      <c r="K189" s="9">
        <f t="shared" si="5"/>
        <v>-2.5140000000000029</v>
      </c>
    </row>
    <row r="190" spans="1:11" ht="15.75" customHeight="1" x14ac:dyDescent="0.25">
      <c r="A190" s="19">
        <v>203</v>
      </c>
      <c r="B190" s="10">
        <v>44257</v>
      </c>
      <c r="C190" s="13" t="s">
        <v>80</v>
      </c>
      <c r="D190" s="11" t="s">
        <v>79</v>
      </c>
      <c r="E190" s="11" t="s">
        <v>28</v>
      </c>
      <c r="F190" s="20">
        <v>29.484000000000002</v>
      </c>
      <c r="G190" s="20">
        <v>33.308999999999997</v>
      </c>
      <c r="H190" s="20">
        <v>34.822000000000003</v>
      </c>
      <c r="I190" s="20">
        <v>35.334000000000003</v>
      </c>
      <c r="J190" s="9">
        <f t="shared" si="4"/>
        <v>-3.8249999999999957</v>
      </c>
      <c r="K190" s="9">
        <f t="shared" si="5"/>
        <v>-5.338000000000001</v>
      </c>
    </row>
    <row r="191" spans="1:11" ht="15.75" customHeight="1" x14ac:dyDescent="0.25">
      <c r="A191" s="19">
        <v>210</v>
      </c>
      <c r="B191" s="10">
        <v>44257</v>
      </c>
      <c r="C191" s="13" t="s">
        <v>26</v>
      </c>
      <c r="D191" s="11" t="s">
        <v>79</v>
      </c>
      <c r="E191" s="11" t="s">
        <v>28</v>
      </c>
      <c r="F191" s="20">
        <v>28.245000000000001</v>
      </c>
      <c r="G191" s="20">
        <v>34.441000000000003</v>
      </c>
      <c r="H191" s="20">
        <v>35.290999999999997</v>
      </c>
      <c r="I191" s="20">
        <v>35.89</v>
      </c>
      <c r="J191" s="9">
        <f t="shared" si="4"/>
        <v>-6.1960000000000015</v>
      </c>
      <c r="K191" s="9">
        <f t="shared" si="5"/>
        <v>-7.0459999999999958</v>
      </c>
    </row>
    <row r="192" spans="1:11" ht="15.75" customHeight="1" x14ac:dyDescent="0.25">
      <c r="A192" s="19">
        <v>215</v>
      </c>
      <c r="B192" s="10">
        <v>44257</v>
      </c>
      <c r="C192" s="13" t="s">
        <v>66</v>
      </c>
      <c r="D192" s="11" t="s">
        <v>79</v>
      </c>
      <c r="E192" s="11" t="s">
        <v>28</v>
      </c>
      <c r="F192" s="20">
        <v>28.492999999999999</v>
      </c>
      <c r="G192" s="20">
        <v>27.716000000000001</v>
      </c>
      <c r="H192" s="20">
        <v>27.984000000000002</v>
      </c>
      <c r="I192" s="20">
        <v>28.416</v>
      </c>
      <c r="J192" s="9">
        <f t="shared" si="4"/>
        <v>0.77699999999999747</v>
      </c>
      <c r="K192" s="9">
        <f t="shared" si="5"/>
        <v>0.50899999999999679</v>
      </c>
    </row>
    <row r="193" spans="1:11" ht="15.75" customHeight="1" x14ac:dyDescent="0.25">
      <c r="A193" s="19">
        <v>219</v>
      </c>
      <c r="B193" s="10">
        <v>44257</v>
      </c>
      <c r="C193" s="13" t="s">
        <v>84</v>
      </c>
      <c r="D193" s="11" t="s">
        <v>79</v>
      </c>
      <c r="E193" s="11" t="s">
        <v>28</v>
      </c>
      <c r="F193" s="20">
        <v>28.411999999999999</v>
      </c>
      <c r="G193" s="20">
        <v>33.177999999999997</v>
      </c>
      <c r="H193" s="20">
        <v>33.332999999999998</v>
      </c>
      <c r="I193" s="20">
        <v>33.795999999999999</v>
      </c>
      <c r="J193" s="9">
        <f t="shared" si="4"/>
        <v>-4.7659999999999982</v>
      </c>
      <c r="K193" s="9">
        <f t="shared" si="5"/>
        <v>-4.9209999999999994</v>
      </c>
    </row>
    <row r="194" spans="1:11" ht="15.75" customHeight="1" x14ac:dyDescent="0.25">
      <c r="A194" s="19">
        <v>230</v>
      </c>
      <c r="B194" s="10">
        <v>44257</v>
      </c>
      <c r="C194" s="13" t="s">
        <v>85</v>
      </c>
      <c r="D194" s="11" t="s">
        <v>79</v>
      </c>
      <c r="E194" s="11" t="s">
        <v>28</v>
      </c>
      <c r="F194" s="20">
        <v>29.103999999999999</v>
      </c>
      <c r="G194" s="20">
        <v>29.96</v>
      </c>
      <c r="H194" s="20">
        <v>30.74</v>
      </c>
      <c r="I194" s="20">
        <v>31.256</v>
      </c>
      <c r="J194" s="9">
        <f t="shared" ref="J194:J257" si="6">F194-G194</f>
        <v>-0.85600000000000165</v>
      </c>
      <c r="K194" s="9">
        <f t="shared" ref="K194:K257" si="7">F194-H194</f>
        <v>-1.6359999999999992</v>
      </c>
    </row>
    <row r="195" spans="1:11" ht="15.75" customHeight="1" x14ac:dyDescent="0.25">
      <c r="A195" s="19">
        <v>254</v>
      </c>
      <c r="B195" s="10">
        <v>44257</v>
      </c>
      <c r="C195" s="13" t="s">
        <v>41</v>
      </c>
      <c r="D195" s="11" t="s">
        <v>79</v>
      </c>
      <c r="E195" s="11" t="s">
        <v>28</v>
      </c>
      <c r="F195" s="20">
        <v>29.349</v>
      </c>
      <c r="G195" s="20">
        <v>32.186999999999998</v>
      </c>
      <c r="H195" s="20">
        <v>32.731999999999999</v>
      </c>
      <c r="I195" s="20">
        <v>32.970999999999997</v>
      </c>
      <c r="J195" s="9">
        <f t="shared" si="6"/>
        <v>-2.8379999999999974</v>
      </c>
      <c r="K195" s="9">
        <f t="shared" si="7"/>
        <v>-3.3829999999999991</v>
      </c>
    </row>
    <row r="196" spans="1:11" ht="15.75" customHeight="1" x14ac:dyDescent="0.25">
      <c r="A196" s="19">
        <v>304</v>
      </c>
      <c r="B196" s="10">
        <v>44257</v>
      </c>
      <c r="C196" s="13" t="s">
        <v>30</v>
      </c>
      <c r="D196" s="11" t="s">
        <v>79</v>
      </c>
      <c r="E196" s="11" t="s">
        <v>28</v>
      </c>
      <c r="F196" s="20">
        <v>28.414999999999999</v>
      </c>
      <c r="G196" s="20">
        <v>28.710999999999999</v>
      </c>
      <c r="H196" s="20">
        <v>29.077999999999999</v>
      </c>
      <c r="I196" s="20">
        <v>29.367000000000001</v>
      </c>
      <c r="J196" s="9">
        <f t="shared" si="6"/>
        <v>-0.29599999999999937</v>
      </c>
      <c r="K196" s="9">
        <f t="shared" si="7"/>
        <v>-0.66300000000000026</v>
      </c>
    </row>
    <row r="197" spans="1:11" ht="15.75" customHeight="1" x14ac:dyDescent="0.25">
      <c r="A197" s="19">
        <v>370</v>
      </c>
      <c r="B197" s="10">
        <v>44257</v>
      </c>
      <c r="C197" s="13" t="s">
        <v>68</v>
      </c>
      <c r="D197" s="11" t="s">
        <v>79</v>
      </c>
      <c r="E197" s="11" t="s">
        <v>28</v>
      </c>
      <c r="F197" s="20">
        <v>28.856000000000002</v>
      </c>
      <c r="G197" s="20">
        <v>31.716999999999999</v>
      </c>
      <c r="H197" s="20">
        <v>33.305999999999997</v>
      </c>
      <c r="I197" s="20">
        <v>33.774999999999999</v>
      </c>
      <c r="J197" s="9">
        <f t="shared" si="6"/>
        <v>-2.8609999999999971</v>
      </c>
      <c r="K197" s="9">
        <f t="shared" si="7"/>
        <v>-4.4499999999999957</v>
      </c>
    </row>
    <row r="198" spans="1:11" ht="15.75" customHeight="1" x14ac:dyDescent="0.25">
      <c r="A198" s="19">
        <v>36</v>
      </c>
      <c r="B198" s="10">
        <v>44258</v>
      </c>
      <c r="C198" s="13" t="s">
        <v>45</v>
      </c>
      <c r="D198" s="11" t="s">
        <v>79</v>
      </c>
      <c r="E198" s="11" t="s">
        <v>28</v>
      </c>
      <c r="F198" s="20">
        <v>29.684000000000001</v>
      </c>
      <c r="G198" s="20">
        <v>29.437999999999999</v>
      </c>
      <c r="H198" s="20">
        <v>29.78</v>
      </c>
      <c r="I198" s="20">
        <v>30.231000000000002</v>
      </c>
      <c r="J198" s="9">
        <f t="shared" si="6"/>
        <v>0.24600000000000222</v>
      </c>
      <c r="K198" s="9">
        <f t="shared" si="7"/>
        <v>-9.6000000000000085E-2</v>
      </c>
    </row>
    <row r="199" spans="1:11" ht="15.75" customHeight="1" x14ac:dyDescent="0.25">
      <c r="A199" s="19">
        <v>186</v>
      </c>
      <c r="B199" s="10">
        <v>44258</v>
      </c>
      <c r="C199" s="13" t="s">
        <v>58</v>
      </c>
      <c r="D199" s="11" t="s">
        <v>1</v>
      </c>
      <c r="E199" s="11" t="s">
        <v>28</v>
      </c>
      <c r="F199" s="20">
        <v>29.954000000000001</v>
      </c>
      <c r="G199" s="20">
        <v>29.837</v>
      </c>
      <c r="H199" s="20">
        <v>29.681000000000001</v>
      </c>
      <c r="I199" s="20">
        <v>29.946999999999999</v>
      </c>
      <c r="J199" s="9">
        <f t="shared" si="6"/>
        <v>0.11700000000000088</v>
      </c>
      <c r="K199" s="9">
        <f t="shared" si="7"/>
        <v>0.27299999999999969</v>
      </c>
    </row>
    <row r="200" spans="1:11" ht="15.75" customHeight="1" x14ac:dyDescent="0.25">
      <c r="A200" s="19">
        <v>195</v>
      </c>
      <c r="B200" s="10">
        <v>44258</v>
      </c>
      <c r="C200" s="13" t="s">
        <v>46</v>
      </c>
      <c r="D200" s="11" t="s">
        <v>79</v>
      </c>
      <c r="E200" s="11" t="s">
        <v>28</v>
      </c>
      <c r="F200" s="20">
        <v>30.195</v>
      </c>
      <c r="G200" s="20">
        <v>31.725999999999999</v>
      </c>
      <c r="H200" s="20">
        <v>32.177</v>
      </c>
      <c r="I200" s="20">
        <v>32.244</v>
      </c>
      <c r="J200" s="9">
        <f t="shared" si="6"/>
        <v>-1.5309999999999988</v>
      </c>
      <c r="K200" s="9">
        <f t="shared" si="7"/>
        <v>-1.9819999999999993</v>
      </c>
    </row>
    <row r="201" spans="1:11" ht="15.75" customHeight="1" x14ac:dyDescent="0.25">
      <c r="A201" s="19">
        <v>205</v>
      </c>
      <c r="B201" s="10">
        <v>44258</v>
      </c>
      <c r="C201" s="13" t="s">
        <v>66</v>
      </c>
      <c r="D201" s="11" t="s">
        <v>79</v>
      </c>
      <c r="E201" s="11" t="s">
        <v>28</v>
      </c>
      <c r="F201" s="20">
        <v>30.024000000000001</v>
      </c>
      <c r="G201" s="20">
        <v>25.952999999999999</v>
      </c>
      <c r="H201" s="20">
        <v>26.292000000000002</v>
      </c>
      <c r="I201" s="20">
        <v>26.481000000000002</v>
      </c>
      <c r="J201" s="9">
        <f t="shared" si="6"/>
        <v>4.0710000000000015</v>
      </c>
      <c r="K201" s="9">
        <f t="shared" si="7"/>
        <v>3.7319999999999993</v>
      </c>
    </row>
    <row r="202" spans="1:11" ht="15.75" customHeight="1" x14ac:dyDescent="0.25">
      <c r="A202" s="19">
        <v>212</v>
      </c>
      <c r="B202" s="10">
        <v>44258</v>
      </c>
      <c r="C202" s="13" t="s">
        <v>36</v>
      </c>
      <c r="D202" s="11" t="s">
        <v>79</v>
      </c>
      <c r="E202" s="11" t="s">
        <v>28</v>
      </c>
      <c r="F202" s="20">
        <v>32.457999999999998</v>
      </c>
      <c r="G202" s="20">
        <v>24.937999999999999</v>
      </c>
      <c r="H202" s="20">
        <v>25.382999999999999</v>
      </c>
      <c r="I202" s="20">
        <v>25.282</v>
      </c>
      <c r="J202" s="9">
        <f t="shared" si="6"/>
        <v>7.52</v>
      </c>
      <c r="K202" s="9">
        <f t="shared" si="7"/>
        <v>7.0749999999999993</v>
      </c>
    </row>
    <row r="203" spans="1:11" ht="15.75" customHeight="1" x14ac:dyDescent="0.25">
      <c r="A203" s="19">
        <v>222</v>
      </c>
      <c r="B203" s="10">
        <v>44258</v>
      </c>
      <c r="C203" s="13" t="s">
        <v>35</v>
      </c>
      <c r="D203" s="11" t="s">
        <v>79</v>
      </c>
      <c r="E203" s="11" t="s">
        <v>28</v>
      </c>
      <c r="F203" s="20">
        <v>29.638000000000002</v>
      </c>
      <c r="G203" s="20">
        <v>31.367999999999999</v>
      </c>
      <c r="H203" s="20">
        <v>32.234999999999999</v>
      </c>
      <c r="I203" s="20">
        <v>32.287999999999997</v>
      </c>
      <c r="J203" s="9">
        <f t="shared" si="6"/>
        <v>-1.7299999999999969</v>
      </c>
      <c r="K203" s="9">
        <f t="shared" si="7"/>
        <v>-2.5969999999999978</v>
      </c>
    </row>
    <row r="204" spans="1:11" ht="15.75" customHeight="1" x14ac:dyDescent="0.25">
      <c r="A204" s="19">
        <v>235</v>
      </c>
      <c r="B204" s="10">
        <v>44258</v>
      </c>
      <c r="C204" s="13" t="s">
        <v>41</v>
      </c>
      <c r="D204" s="11" t="s">
        <v>79</v>
      </c>
      <c r="E204" s="11" t="s">
        <v>28</v>
      </c>
      <c r="F204" s="20">
        <v>30.771999999999998</v>
      </c>
      <c r="G204" s="20">
        <v>27.498000000000001</v>
      </c>
      <c r="H204" s="20">
        <v>27.797000000000001</v>
      </c>
      <c r="I204" s="20">
        <v>27.774000000000001</v>
      </c>
      <c r="J204" s="9">
        <f t="shared" si="6"/>
        <v>3.2739999999999974</v>
      </c>
      <c r="K204" s="9">
        <f t="shared" si="7"/>
        <v>2.9749999999999979</v>
      </c>
    </row>
    <row r="205" spans="1:11" ht="15.75" customHeight="1" x14ac:dyDescent="0.25">
      <c r="A205" s="19">
        <v>321</v>
      </c>
      <c r="B205" s="10">
        <v>44258</v>
      </c>
      <c r="C205" s="13" t="s">
        <v>40</v>
      </c>
      <c r="D205" s="11" t="s">
        <v>79</v>
      </c>
      <c r="E205" s="11" t="s">
        <v>28</v>
      </c>
      <c r="F205" s="20">
        <v>35.241</v>
      </c>
      <c r="G205" s="20">
        <v>26.265999999999998</v>
      </c>
      <c r="H205" s="20">
        <v>28.218</v>
      </c>
      <c r="I205" s="20">
        <v>26.963000000000001</v>
      </c>
      <c r="J205" s="9">
        <f t="shared" si="6"/>
        <v>8.9750000000000014</v>
      </c>
      <c r="K205" s="9">
        <f t="shared" si="7"/>
        <v>7.0229999999999997</v>
      </c>
    </row>
    <row r="206" spans="1:11" ht="15.75" customHeight="1" x14ac:dyDescent="0.25">
      <c r="A206" s="19">
        <v>324</v>
      </c>
      <c r="B206" s="10">
        <v>44258</v>
      </c>
      <c r="C206" s="13" t="s">
        <v>42</v>
      </c>
      <c r="D206" s="11" t="s">
        <v>79</v>
      </c>
      <c r="E206" s="11" t="s">
        <v>28</v>
      </c>
      <c r="F206" s="20">
        <v>30.536999999999999</v>
      </c>
      <c r="G206" s="20">
        <v>29.396000000000001</v>
      </c>
      <c r="H206" s="20">
        <v>29.984999999999999</v>
      </c>
      <c r="I206" s="20">
        <v>29.709</v>
      </c>
      <c r="J206" s="9">
        <f t="shared" si="6"/>
        <v>1.1409999999999982</v>
      </c>
      <c r="K206" s="9">
        <f t="shared" si="7"/>
        <v>0.5519999999999996</v>
      </c>
    </row>
    <row r="207" spans="1:11" ht="15.75" customHeight="1" x14ac:dyDescent="0.25">
      <c r="A207" s="19">
        <v>350</v>
      </c>
      <c r="B207" s="10">
        <v>44258</v>
      </c>
      <c r="C207" s="13" t="s">
        <v>30</v>
      </c>
      <c r="D207" s="11" t="s">
        <v>79</v>
      </c>
      <c r="E207" s="11" t="s">
        <v>28</v>
      </c>
      <c r="F207" s="20">
        <v>30.579000000000001</v>
      </c>
      <c r="G207" s="20">
        <v>27.655999999999999</v>
      </c>
      <c r="H207" s="20">
        <v>28.117999999999999</v>
      </c>
      <c r="I207" s="20">
        <v>28.405999999999999</v>
      </c>
      <c r="J207" s="9">
        <f t="shared" si="6"/>
        <v>2.9230000000000018</v>
      </c>
      <c r="K207" s="9">
        <f t="shared" si="7"/>
        <v>2.4610000000000021</v>
      </c>
    </row>
    <row r="208" spans="1:11" ht="15.75" customHeight="1" x14ac:dyDescent="0.25">
      <c r="A208" s="19">
        <v>353</v>
      </c>
      <c r="B208" s="10">
        <v>44258</v>
      </c>
      <c r="C208" s="13" t="s">
        <v>55</v>
      </c>
      <c r="D208" s="11" t="s">
        <v>79</v>
      </c>
      <c r="E208" s="11" t="s">
        <v>28</v>
      </c>
      <c r="F208" s="20">
        <v>30.835000000000001</v>
      </c>
      <c r="G208" s="20">
        <v>39.084000000000003</v>
      </c>
      <c r="H208" s="20">
        <v>42.953000000000003</v>
      </c>
      <c r="I208" s="20">
        <v>42.493000000000002</v>
      </c>
      <c r="J208" s="9">
        <f t="shared" si="6"/>
        <v>-8.2490000000000023</v>
      </c>
      <c r="K208" s="9">
        <f t="shared" si="7"/>
        <v>-12.118000000000002</v>
      </c>
    </row>
    <row r="209" spans="1:11" ht="15.75" customHeight="1" x14ac:dyDescent="0.25">
      <c r="A209" s="19">
        <v>1</v>
      </c>
      <c r="B209" s="10">
        <v>44259</v>
      </c>
      <c r="C209" s="13" t="s">
        <v>51</v>
      </c>
      <c r="D209" s="11" t="s">
        <v>1</v>
      </c>
      <c r="E209" s="11" t="s">
        <v>28</v>
      </c>
      <c r="F209" s="20">
        <v>29.282</v>
      </c>
      <c r="G209" s="20">
        <v>26.51</v>
      </c>
      <c r="H209" s="20">
        <v>27.079000000000001</v>
      </c>
      <c r="I209" s="20">
        <v>27.420999999999999</v>
      </c>
      <c r="J209" s="9">
        <f t="shared" si="6"/>
        <v>2.7719999999999985</v>
      </c>
      <c r="K209" s="9">
        <f t="shared" si="7"/>
        <v>2.2029999999999994</v>
      </c>
    </row>
    <row r="210" spans="1:11" ht="15.75" customHeight="1" x14ac:dyDescent="0.25">
      <c r="A210" s="19">
        <v>86</v>
      </c>
      <c r="B210" s="10">
        <v>44259</v>
      </c>
      <c r="C210" s="13" t="s">
        <v>26</v>
      </c>
      <c r="D210" s="11" t="s">
        <v>1</v>
      </c>
      <c r="E210" s="11" t="s">
        <v>28</v>
      </c>
      <c r="F210" s="20">
        <v>30.664999999999999</v>
      </c>
      <c r="G210" s="20">
        <v>26.57</v>
      </c>
      <c r="H210" s="20">
        <v>27.577999999999999</v>
      </c>
      <c r="I210" s="20">
        <v>27.481000000000002</v>
      </c>
      <c r="J210" s="9">
        <f t="shared" si="6"/>
        <v>4.0949999999999989</v>
      </c>
      <c r="K210" s="9">
        <f t="shared" si="7"/>
        <v>3.0869999999999997</v>
      </c>
    </row>
    <row r="211" spans="1:11" ht="15.75" customHeight="1" x14ac:dyDescent="0.25">
      <c r="A211" s="19">
        <v>136</v>
      </c>
      <c r="B211" s="10">
        <v>44259</v>
      </c>
      <c r="C211" s="13" t="s">
        <v>45</v>
      </c>
      <c r="D211" s="11" t="s">
        <v>1</v>
      </c>
      <c r="E211" s="11" t="s">
        <v>28</v>
      </c>
      <c r="F211" s="20">
        <v>30.492000000000001</v>
      </c>
      <c r="G211" s="20">
        <v>27.428999999999998</v>
      </c>
      <c r="H211" s="20">
        <v>28.216000000000001</v>
      </c>
      <c r="I211" s="20">
        <v>28.039000000000001</v>
      </c>
      <c r="J211" s="9">
        <f t="shared" si="6"/>
        <v>3.0630000000000024</v>
      </c>
      <c r="K211" s="9">
        <f t="shared" si="7"/>
        <v>2.2759999999999998</v>
      </c>
    </row>
    <row r="212" spans="1:11" ht="15.75" customHeight="1" x14ac:dyDescent="0.25">
      <c r="A212" s="19">
        <v>220</v>
      </c>
      <c r="B212" s="10">
        <v>44259</v>
      </c>
      <c r="C212" s="13" t="s">
        <v>66</v>
      </c>
      <c r="D212" s="11" t="s">
        <v>27</v>
      </c>
      <c r="E212" s="11" t="s">
        <v>28</v>
      </c>
      <c r="F212" s="20">
        <v>28.893999999999998</v>
      </c>
      <c r="G212" s="20">
        <v>35.222000000000001</v>
      </c>
      <c r="H212" s="20">
        <v>35.947000000000003</v>
      </c>
      <c r="I212" s="20">
        <v>51</v>
      </c>
      <c r="J212" s="9">
        <f t="shared" si="6"/>
        <v>-6.328000000000003</v>
      </c>
      <c r="K212" s="9">
        <f t="shared" si="7"/>
        <v>-7.0530000000000044</v>
      </c>
    </row>
    <row r="213" spans="1:11" ht="15.75" customHeight="1" x14ac:dyDescent="0.25">
      <c r="A213" s="19">
        <v>234</v>
      </c>
      <c r="B213" s="10">
        <v>44259</v>
      </c>
      <c r="C213" s="13" t="s">
        <v>34</v>
      </c>
      <c r="D213" s="11" t="s">
        <v>1</v>
      </c>
      <c r="E213" s="11" t="s">
        <v>28</v>
      </c>
      <c r="F213" s="20">
        <v>28.972999999999999</v>
      </c>
      <c r="G213" s="20">
        <v>31.914000000000001</v>
      </c>
      <c r="H213" s="20">
        <v>32.594000000000001</v>
      </c>
      <c r="I213" s="20">
        <v>33.384999999999998</v>
      </c>
      <c r="J213" s="9">
        <f t="shared" si="6"/>
        <v>-2.9410000000000025</v>
      </c>
      <c r="K213" s="9">
        <f t="shared" si="7"/>
        <v>-3.6210000000000022</v>
      </c>
    </row>
    <row r="214" spans="1:11" ht="15.75" customHeight="1" x14ac:dyDescent="0.25">
      <c r="A214" s="19">
        <v>282</v>
      </c>
      <c r="B214" s="10">
        <v>44259</v>
      </c>
      <c r="C214" s="13" t="s">
        <v>67</v>
      </c>
      <c r="D214" s="11" t="s">
        <v>1</v>
      </c>
      <c r="E214" s="11" t="s">
        <v>28</v>
      </c>
      <c r="F214" s="20">
        <v>29.827000000000002</v>
      </c>
      <c r="G214" s="20">
        <v>31.48</v>
      </c>
      <c r="H214" s="20">
        <v>31.863</v>
      </c>
      <c r="I214" s="20">
        <v>33.146999999999998</v>
      </c>
      <c r="J214" s="9">
        <f t="shared" si="6"/>
        <v>-1.6529999999999987</v>
      </c>
      <c r="K214" s="9">
        <f t="shared" si="7"/>
        <v>-2.0359999999999978</v>
      </c>
    </row>
    <row r="215" spans="1:11" ht="15.75" customHeight="1" x14ac:dyDescent="0.25">
      <c r="A215" s="19">
        <v>284</v>
      </c>
      <c r="B215" s="10">
        <v>44259</v>
      </c>
      <c r="C215" s="13" t="s">
        <v>30</v>
      </c>
      <c r="D215" s="11" t="s">
        <v>1</v>
      </c>
      <c r="E215" s="11" t="s">
        <v>28</v>
      </c>
      <c r="F215" s="20">
        <v>32.302999999999997</v>
      </c>
      <c r="G215" s="20">
        <v>22.504999999999999</v>
      </c>
      <c r="H215" s="20">
        <v>23.701000000000001</v>
      </c>
      <c r="I215" s="20">
        <v>23.074999999999999</v>
      </c>
      <c r="J215" s="9">
        <f t="shared" si="6"/>
        <v>9.7979999999999983</v>
      </c>
      <c r="K215" s="9">
        <f t="shared" si="7"/>
        <v>8.6019999999999968</v>
      </c>
    </row>
    <row r="216" spans="1:11" ht="15.75" customHeight="1" x14ac:dyDescent="0.25">
      <c r="A216" s="19">
        <v>362</v>
      </c>
      <c r="B216" s="10">
        <v>44259</v>
      </c>
      <c r="C216" s="13" t="s">
        <v>55</v>
      </c>
      <c r="D216" s="11" t="s">
        <v>27</v>
      </c>
      <c r="E216" s="11" t="s">
        <v>28</v>
      </c>
      <c r="F216" s="20">
        <v>32.143999999999998</v>
      </c>
      <c r="G216" s="20">
        <v>37.204999999999998</v>
      </c>
      <c r="H216" s="20">
        <v>35.969000000000001</v>
      </c>
      <c r="I216" s="20">
        <v>51</v>
      </c>
      <c r="J216" s="9">
        <f t="shared" si="6"/>
        <v>-5.0609999999999999</v>
      </c>
      <c r="K216" s="9">
        <f t="shared" si="7"/>
        <v>-3.8250000000000028</v>
      </c>
    </row>
    <row r="217" spans="1:11" ht="15.75" customHeight="1" x14ac:dyDescent="0.25">
      <c r="A217" s="19">
        <v>368</v>
      </c>
      <c r="B217" s="10">
        <v>44259</v>
      </c>
      <c r="C217" s="13" t="s">
        <v>31</v>
      </c>
      <c r="D217" s="11" t="s">
        <v>1</v>
      </c>
      <c r="E217" s="11" t="s">
        <v>28</v>
      </c>
      <c r="F217" s="20">
        <v>29.141999999999999</v>
      </c>
      <c r="G217" s="20">
        <v>29.073</v>
      </c>
      <c r="H217" s="20">
        <v>29.626999999999999</v>
      </c>
      <c r="I217" s="20">
        <v>30.013000000000002</v>
      </c>
      <c r="J217" s="9">
        <f t="shared" si="6"/>
        <v>6.8999999999999062E-2</v>
      </c>
      <c r="K217" s="9">
        <f t="shared" si="7"/>
        <v>-0.48499999999999943</v>
      </c>
    </row>
    <row r="218" spans="1:11" ht="15.75" customHeight="1" x14ac:dyDescent="0.25">
      <c r="A218" s="19">
        <v>91</v>
      </c>
      <c r="B218" s="10">
        <v>44260</v>
      </c>
      <c r="C218" s="13" t="s">
        <v>46</v>
      </c>
      <c r="D218" s="11" t="s">
        <v>1</v>
      </c>
      <c r="E218" s="11" t="s">
        <v>28</v>
      </c>
      <c r="F218" s="20">
        <v>30.318000000000001</v>
      </c>
      <c r="G218" s="20">
        <v>28.965</v>
      </c>
      <c r="H218" s="20">
        <v>29.763999999999999</v>
      </c>
      <c r="I218" s="20">
        <v>29.954999999999998</v>
      </c>
      <c r="J218" s="9">
        <f t="shared" si="6"/>
        <v>1.3530000000000015</v>
      </c>
      <c r="K218" s="9">
        <f t="shared" si="7"/>
        <v>0.55400000000000205</v>
      </c>
    </row>
    <row r="219" spans="1:11" ht="15.75" customHeight="1" x14ac:dyDescent="0.25">
      <c r="A219" s="19">
        <v>101</v>
      </c>
      <c r="B219" s="10">
        <v>44260</v>
      </c>
      <c r="C219" s="13" t="s">
        <v>67</v>
      </c>
      <c r="D219" s="11" t="s">
        <v>1</v>
      </c>
      <c r="E219" s="11" t="s">
        <v>28</v>
      </c>
      <c r="F219" s="20">
        <v>30.053000000000001</v>
      </c>
      <c r="G219" s="20">
        <v>32.692999999999998</v>
      </c>
      <c r="H219" s="20">
        <v>32.594000000000001</v>
      </c>
      <c r="I219" s="20">
        <v>36.225000000000001</v>
      </c>
      <c r="J219" s="9">
        <f t="shared" si="6"/>
        <v>-2.639999999999997</v>
      </c>
      <c r="K219" s="9">
        <f t="shared" si="7"/>
        <v>-2.5410000000000004</v>
      </c>
    </row>
    <row r="220" spans="1:11" ht="15.75" customHeight="1" x14ac:dyDescent="0.25">
      <c r="A220" s="19">
        <v>166</v>
      </c>
      <c r="B220" s="10">
        <v>44260</v>
      </c>
      <c r="C220" s="13" t="s">
        <v>58</v>
      </c>
      <c r="D220" s="11" t="s">
        <v>1</v>
      </c>
      <c r="E220" s="11" t="s">
        <v>28</v>
      </c>
      <c r="F220" s="20">
        <v>32.165999999999997</v>
      </c>
      <c r="G220" s="20">
        <v>26.978000000000002</v>
      </c>
      <c r="H220" s="20">
        <v>27.434999999999999</v>
      </c>
      <c r="I220" s="20">
        <v>27.710999999999999</v>
      </c>
      <c r="J220" s="9">
        <f t="shared" si="6"/>
        <v>5.1879999999999953</v>
      </c>
      <c r="K220" s="9">
        <f t="shared" si="7"/>
        <v>4.7309999999999981</v>
      </c>
    </row>
    <row r="221" spans="1:11" ht="15.75" customHeight="1" x14ac:dyDescent="0.25">
      <c r="A221" s="19">
        <v>208</v>
      </c>
      <c r="B221" s="10">
        <v>44260</v>
      </c>
      <c r="C221" s="13" t="s">
        <v>51</v>
      </c>
      <c r="D221" s="11" t="s">
        <v>1</v>
      </c>
      <c r="E221" s="11" t="s">
        <v>28</v>
      </c>
      <c r="F221" s="20">
        <v>30.846</v>
      </c>
      <c r="G221" s="20">
        <v>28.686</v>
      </c>
      <c r="H221" s="20">
        <v>29.334</v>
      </c>
      <c r="I221" s="20">
        <v>29.611000000000001</v>
      </c>
      <c r="J221" s="9">
        <f t="shared" si="6"/>
        <v>2.16</v>
      </c>
      <c r="K221" s="9">
        <f t="shared" si="7"/>
        <v>1.5120000000000005</v>
      </c>
    </row>
    <row r="222" spans="1:11" ht="15.75" customHeight="1" x14ac:dyDescent="0.25">
      <c r="A222" s="19">
        <v>216</v>
      </c>
      <c r="B222" s="10">
        <v>44260</v>
      </c>
      <c r="C222" s="13" t="s">
        <v>34</v>
      </c>
      <c r="D222" s="11" t="s">
        <v>65</v>
      </c>
      <c r="E222" s="11" t="s">
        <v>28</v>
      </c>
      <c r="F222" s="20">
        <v>29.587</v>
      </c>
      <c r="G222" s="20">
        <v>28.358000000000001</v>
      </c>
      <c r="H222" s="20">
        <v>29.378</v>
      </c>
      <c r="I222" s="20">
        <v>29.638999999999999</v>
      </c>
      <c r="J222" s="9">
        <f t="shared" si="6"/>
        <v>1.2289999999999992</v>
      </c>
      <c r="K222" s="9">
        <f t="shared" si="7"/>
        <v>0.20899999999999963</v>
      </c>
    </row>
    <row r="223" spans="1:11" ht="15.75" customHeight="1" x14ac:dyDescent="0.25">
      <c r="A223" s="19">
        <v>218</v>
      </c>
      <c r="B223" s="10">
        <v>44260</v>
      </c>
      <c r="C223" s="13" t="s">
        <v>26</v>
      </c>
      <c r="D223" s="11" t="s">
        <v>1</v>
      </c>
      <c r="E223" s="11" t="s">
        <v>28</v>
      </c>
      <c r="F223" s="20">
        <v>31.355</v>
      </c>
      <c r="G223" s="20">
        <v>30.143000000000001</v>
      </c>
      <c r="H223" s="20">
        <v>30.384</v>
      </c>
      <c r="I223" s="20">
        <v>30.818999999999999</v>
      </c>
      <c r="J223" s="9">
        <f t="shared" si="6"/>
        <v>1.2119999999999997</v>
      </c>
      <c r="K223" s="9">
        <f t="shared" si="7"/>
        <v>0.97100000000000009</v>
      </c>
    </row>
    <row r="224" spans="1:11" ht="15.75" customHeight="1" x14ac:dyDescent="0.25">
      <c r="A224" s="19">
        <v>267</v>
      </c>
      <c r="B224" s="10">
        <v>44260</v>
      </c>
      <c r="C224" s="13" t="s">
        <v>41</v>
      </c>
      <c r="D224" s="11" t="s">
        <v>1</v>
      </c>
      <c r="E224" s="11" t="s">
        <v>28</v>
      </c>
      <c r="F224" s="20">
        <v>30.283999999999999</v>
      </c>
      <c r="G224" s="20">
        <v>26.143999999999998</v>
      </c>
      <c r="H224" s="20">
        <v>26.454000000000001</v>
      </c>
      <c r="I224" s="20">
        <v>26.92</v>
      </c>
      <c r="J224" s="9">
        <f t="shared" si="6"/>
        <v>4.1400000000000006</v>
      </c>
      <c r="K224" s="9">
        <f t="shared" si="7"/>
        <v>3.8299999999999983</v>
      </c>
    </row>
    <row r="225" spans="1:11" ht="15.75" customHeight="1" x14ac:dyDescent="0.25">
      <c r="A225" s="19">
        <v>298</v>
      </c>
      <c r="B225" s="10">
        <v>44260</v>
      </c>
      <c r="C225" s="13" t="s">
        <v>53</v>
      </c>
      <c r="D225" s="11" t="s">
        <v>27</v>
      </c>
      <c r="E225" s="11" t="s">
        <v>28</v>
      </c>
      <c r="F225" s="20">
        <v>31.436</v>
      </c>
      <c r="G225" s="20">
        <v>34.372</v>
      </c>
      <c r="H225" s="20">
        <v>37.103999999999999</v>
      </c>
      <c r="I225" s="20">
        <v>51</v>
      </c>
      <c r="J225" s="9">
        <f t="shared" si="6"/>
        <v>-2.9359999999999999</v>
      </c>
      <c r="K225" s="9">
        <f t="shared" si="7"/>
        <v>-5.6679999999999993</v>
      </c>
    </row>
    <row r="226" spans="1:11" ht="15.75" customHeight="1" x14ac:dyDescent="0.25">
      <c r="A226" s="19">
        <v>337</v>
      </c>
      <c r="B226" s="10">
        <v>44260</v>
      </c>
      <c r="C226" s="13" t="s">
        <v>40</v>
      </c>
      <c r="D226" s="11" t="s">
        <v>27</v>
      </c>
      <c r="E226" s="11" t="s">
        <v>28</v>
      </c>
      <c r="F226" s="20">
        <v>29.347000000000001</v>
      </c>
      <c r="G226" s="20">
        <v>33.868000000000002</v>
      </c>
      <c r="H226" s="20">
        <v>33.911000000000001</v>
      </c>
      <c r="I226" s="20">
        <v>51</v>
      </c>
      <c r="J226" s="9">
        <f t="shared" si="6"/>
        <v>-4.5210000000000008</v>
      </c>
      <c r="K226" s="9">
        <f t="shared" si="7"/>
        <v>-4.5640000000000001</v>
      </c>
    </row>
    <row r="227" spans="1:11" ht="15.75" customHeight="1" x14ac:dyDescent="0.25">
      <c r="A227" s="19">
        <v>64</v>
      </c>
      <c r="B227" s="10">
        <v>44261</v>
      </c>
      <c r="C227" s="13" t="s">
        <v>76</v>
      </c>
      <c r="D227" s="11" t="s">
        <v>27</v>
      </c>
      <c r="E227" s="11" t="s">
        <v>28</v>
      </c>
      <c r="F227" s="20">
        <v>43.731999999999999</v>
      </c>
      <c r="G227" s="20">
        <v>42.869</v>
      </c>
      <c r="H227" s="20">
        <v>37.509</v>
      </c>
      <c r="I227" s="20">
        <v>51</v>
      </c>
      <c r="J227" s="9">
        <f t="shared" si="6"/>
        <v>0.86299999999999955</v>
      </c>
      <c r="K227" s="9">
        <f t="shared" si="7"/>
        <v>6.222999999999999</v>
      </c>
    </row>
    <row r="228" spans="1:11" ht="15.75" customHeight="1" x14ac:dyDescent="0.25">
      <c r="A228" s="19">
        <v>135</v>
      </c>
      <c r="B228" s="10">
        <v>44261</v>
      </c>
      <c r="C228" s="13" t="s">
        <v>77</v>
      </c>
      <c r="D228" s="11" t="s">
        <v>27</v>
      </c>
      <c r="E228" s="11" t="s">
        <v>28</v>
      </c>
      <c r="F228" s="20">
        <v>32.17</v>
      </c>
      <c r="G228" s="20">
        <v>35.429000000000002</v>
      </c>
      <c r="H228" s="20">
        <v>36.409999999999997</v>
      </c>
      <c r="I228" s="20">
        <v>51</v>
      </c>
      <c r="J228" s="9">
        <f t="shared" si="6"/>
        <v>-3.2590000000000003</v>
      </c>
      <c r="K228" s="9">
        <f t="shared" si="7"/>
        <v>-4.2399999999999949</v>
      </c>
    </row>
    <row r="229" spans="1:11" ht="15.75" customHeight="1" x14ac:dyDescent="0.25">
      <c r="A229" s="19">
        <v>377</v>
      </c>
      <c r="B229" s="10">
        <v>44261</v>
      </c>
      <c r="C229" s="13" t="s">
        <v>78</v>
      </c>
      <c r="D229" s="11" t="s">
        <v>1</v>
      </c>
      <c r="E229" s="11" t="s">
        <v>28</v>
      </c>
      <c r="F229" s="20">
        <v>42.901000000000003</v>
      </c>
      <c r="G229" s="20">
        <v>30.376999999999999</v>
      </c>
      <c r="H229" s="20">
        <v>29.689</v>
      </c>
      <c r="I229" s="20">
        <v>30.1</v>
      </c>
      <c r="J229" s="9">
        <f t="shared" si="6"/>
        <v>12.524000000000004</v>
      </c>
      <c r="K229" s="9">
        <f t="shared" si="7"/>
        <v>13.212000000000003</v>
      </c>
    </row>
    <row r="230" spans="1:11" ht="15.75" customHeight="1" x14ac:dyDescent="0.25">
      <c r="A230" s="19">
        <v>11</v>
      </c>
      <c r="B230" s="10">
        <v>44263</v>
      </c>
      <c r="C230" s="13" t="s">
        <v>41</v>
      </c>
      <c r="D230" s="11" t="s">
        <v>1</v>
      </c>
      <c r="E230" s="11" t="s">
        <v>28</v>
      </c>
      <c r="F230" s="20">
        <v>33.014000000000003</v>
      </c>
      <c r="G230" s="20">
        <v>30.338999999999999</v>
      </c>
      <c r="H230" s="20">
        <v>31.696000000000002</v>
      </c>
      <c r="I230" s="20">
        <v>31.606999999999999</v>
      </c>
      <c r="J230" s="9">
        <f t="shared" si="6"/>
        <v>2.6750000000000043</v>
      </c>
      <c r="K230" s="9">
        <f t="shared" si="7"/>
        <v>1.3180000000000014</v>
      </c>
    </row>
    <row r="231" spans="1:11" ht="15.75" customHeight="1" x14ac:dyDescent="0.25">
      <c r="A231" s="19">
        <v>14</v>
      </c>
      <c r="B231" s="10">
        <v>44263</v>
      </c>
      <c r="C231" s="13" t="s">
        <v>42</v>
      </c>
      <c r="D231" s="11" t="s">
        <v>27</v>
      </c>
      <c r="E231" s="11" t="s">
        <v>28</v>
      </c>
      <c r="F231" s="20">
        <v>28.960999999999999</v>
      </c>
      <c r="G231" s="20">
        <v>34.008000000000003</v>
      </c>
      <c r="H231" s="20">
        <v>33.847000000000001</v>
      </c>
      <c r="I231" s="20">
        <v>51</v>
      </c>
      <c r="J231" s="9">
        <f t="shared" si="6"/>
        <v>-5.0470000000000041</v>
      </c>
      <c r="K231" s="9">
        <f t="shared" si="7"/>
        <v>-4.8860000000000028</v>
      </c>
    </row>
    <row r="232" spans="1:11" ht="15.75" customHeight="1" x14ac:dyDescent="0.25">
      <c r="A232" s="19">
        <v>76</v>
      </c>
      <c r="B232" s="10">
        <v>44263</v>
      </c>
      <c r="C232" s="13" t="s">
        <v>46</v>
      </c>
      <c r="D232" s="11" t="s">
        <v>27</v>
      </c>
      <c r="E232" s="11" t="s">
        <v>28</v>
      </c>
      <c r="F232" s="20">
        <v>30.311</v>
      </c>
      <c r="G232" s="20">
        <v>36.311999999999998</v>
      </c>
      <c r="H232" s="20">
        <v>35.158999999999999</v>
      </c>
      <c r="I232" s="20">
        <v>51</v>
      </c>
      <c r="J232" s="9">
        <f t="shared" si="6"/>
        <v>-6.0009999999999977</v>
      </c>
      <c r="K232" s="9">
        <f t="shared" si="7"/>
        <v>-4.847999999999999</v>
      </c>
    </row>
    <row r="233" spans="1:11" ht="15.75" customHeight="1" x14ac:dyDescent="0.25">
      <c r="A233" s="19">
        <v>98</v>
      </c>
      <c r="B233" s="10">
        <v>44263</v>
      </c>
      <c r="C233" s="13" t="s">
        <v>51</v>
      </c>
      <c r="D233" s="11" t="s">
        <v>27</v>
      </c>
      <c r="E233" s="11" t="s">
        <v>28</v>
      </c>
      <c r="F233" s="20">
        <v>29.202999999999999</v>
      </c>
      <c r="G233" s="20">
        <v>39.381</v>
      </c>
      <c r="H233" s="20">
        <v>35.854999999999997</v>
      </c>
      <c r="I233" s="20">
        <v>51</v>
      </c>
      <c r="J233" s="9">
        <f t="shared" si="6"/>
        <v>-10.178000000000001</v>
      </c>
      <c r="K233" s="9">
        <f t="shared" si="7"/>
        <v>-6.6519999999999975</v>
      </c>
    </row>
    <row r="234" spans="1:11" ht="15.75" customHeight="1" x14ac:dyDescent="0.25">
      <c r="A234" s="19">
        <v>143</v>
      </c>
      <c r="B234" s="10">
        <v>44263</v>
      </c>
      <c r="C234" s="13" t="s">
        <v>36</v>
      </c>
      <c r="D234" s="11" t="s">
        <v>27</v>
      </c>
      <c r="E234" s="11" t="s">
        <v>28</v>
      </c>
      <c r="F234" s="20">
        <v>29.696000000000002</v>
      </c>
      <c r="G234" s="20">
        <v>35.14</v>
      </c>
      <c r="H234" s="20">
        <v>33.944000000000003</v>
      </c>
      <c r="I234" s="20">
        <v>51</v>
      </c>
      <c r="J234" s="9">
        <f t="shared" si="6"/>
        <v>-5.4439999999999991</v>
      </c>
      <c r="K234" s="9">
        <f t="shared" si="7"/>
        <v>-4.2480000000000011</v>
      </c>
    </row>
    <row r="235" spans="1:11" ht="15.75" customHeight="1" x14ac:dyDescent="0.25">
      <c r="A235" s="19">
        <v>149</v>
      </c>
      <c r="B235" s="10">
        <v>44263</v>
      </c>
      <c r="C235" s="13" t="s">
        <v>75</v>
      </c>
      <c r="D235" s="11" t="s">
        <v>27</v>
      </c>
      <c r="E235" s="11" t="s">
        <v>28</v>
      </c>
      <c r="F235" s="20">
        <v>32.281999999999996</v>
      </c>
      <c r="G235" s="20">
        <v>43.01</v>
      </c>
      <c r="H235" s="20">
        <v>39.959000000000003</v>
      </c>
      <c r="I235" s="20">
        <v>51</v>
      </c>
      <c r="J235" s="9">
        <f t="shared" si="6"/>
        <v>-10.728000000000002</v>
      </c>
      <c r="K235" s="9">
        <f t="shared" si="7"/>
        <v>-7.6770000000000067</v>
      </c>
    </row>
    <row r="236" spans="1:11" ht="15.75" customHeight="1" x14ac:dyDescent="0.25">
      <c r="A236" s="19">
        <v>177</v>
      </c>
      <c r="B236" s="10">
        <v>44263</v>
      </c>
      <c r="C236" s="13" t="s">
        <v>45</v>
      </c>
      <c r="D236" s="11" t="s">
        <v>1</v>
      </c>
      <c r="E236" s="11" t="s">
        <v>28</v>
      </c>
      <c r="F236" s="20">
        <v>41.524000000000001</v>
      </c>
      <c r="G236" s="20">
        <v>18.003</v>
      </c>
      <c r="H236" s="20">
        <v>20.350000000000001</v>
      </c>
      <c r="I236" s="20">
        <v>19.009</v>
      </c>
      <c r="J236" s="9">
        <f t="shared" si="6"/>
        <v>23.521000000000001</v>
      </c>
      <c r="K236" s="9">
        <f t="shared" si="7"/>
        <v>21.173999999999999</v>
      </c>
    </row>
    <row r="237" spans="1:11" ht="15.75" customHeight="1" x14ac:dyDescent="0.25">
      <c r="A237" s="19">
        <v>18</v>
      </c>
      <c r="B237" s="10">
        <v>44264</v>
      </c>
      <c r="C237" s="13" t="s">
        <v>35</v>
      </c>
      <c r="D237" s="11" t="s">
        <v>1</v>
      </c>
      <c r="E237" s="11" t="s">
        <v>28</v>
      </c>
      <c r="F237" s="20">
        <v>30.416</v>
      </c>
      <c r="G237" s="20">
        <v>31.178999999999998</v>
      </c>
      <c r="H237" s="20">
        <v>32.276000000000003</v>
      </c>
      <c r="I237" s="20">
        <v>34.185000000000002</v>
      </c>
      <c r="J237" s="9">
        <f t="shared" si="6"/>
        <v>-0.76299999999999812</v>
      </c>
      <c r="K237" s="9">
        <f t="shared" si="7"/>
        <v>-1.860000000000003</v>
      </c>
    </row>
    <row r="238" spans="1:11" ht="15.75" customHeight="1" x14ac:dyDescent="0.25">
      <c r="A238" s="19">
        <v>19</v>
      </c>
      <c r="B238" s="10">
        <v>44264</v>
      </c>
      <c r="C238" s="13" t="s">
        <v>30</v>
      </c>
      <c r="D238" s="11" t="s">
        <v>27</v>
      </c>
      <c r="E238" s="11" t="s">
        <v>28</v>
      </c>
      <c r="F238" s="20">
        <v>29.449000000000002</v>
      </c>
      <c r="G238" s="20">
        <v>41.433</v>
      </c>
      <c r="H238" s="20">
        <v>37.152999999999999</v>
      </c>
      <c r="I238" s="20">
        <v>51</v>
      </c>
      <c r="J238" s="9">
        <f t="shared" si="6"/>
        <v>-11.983999999999998</v>
      </c>
      <c r="K238" s="9">
        <f t="shared" si="7"/>
        <v>-7.7039999999999971</v>
      </c>
    </row>
    <row r="239" spans="1:11" ht="15.75" customHeight="1" x14ac:dyDescent="0.25">
      <c r="A239" s="19">
        <v>62</v>
      </c>
      <c r="B239" s="10">
        <v>44264</v>
      </c>
      <c r="C239" s="13" t="s">
        <v>58</v>
      </c>
      <c r="D239" s="11" t="s">
        <v>1</v>
      </c>
      <c r="E239" s="11" t="s">
        <v>28</v>
      </c>
      <c r="F239" s="20">
        <v>34.393000000000001</v>
      </c>
      <c r="G239" s="20">
        <v>22.98</v>
      </c>
      <c r="H239" s="20">
        <v>23.741</v>
      </c>
      <c r="I239" s="20">
        <v>23.472000000000001</v>
      </c>
      <c r="J239" s="9">
        <f t="shared" si="6"/>
        <v>11.413</v>
      </c>
      <c r="K239" s="9">
        <f t="shared" si="7"/>
        <v>10.652000000000001</v>
      </c>
    </row>
    <row r="240" spans="1:11" ht="15.75" customHeight="1" x14ac:dyDescent="0.25">
      <c r="A240" s="19">
        <v>65</v>
      </c>
      <c r="B240" s="10">
        <v>44264</v>
      </c>
      <c r="C240" s="13" t="s">
        <v>66</v>
      </c>
      <c r="D240" s="11" t="s">
        <v>1</v>
      </c>
      <c r="E240" s="11" t="s">
        <v>28</v>
      </c>
      <c r="F240" s="20">
        <v>30.888999999999999</v>
      </c>
      <c r="G240" s="20">
        <v>27.46</v>
      </c>
      <c r="H240" s="20">
        <v>28.167999999999999</v>
      </c>
      <c r="I240" s="20">
        <v>27.934999999999999</v>
      </c>
      <c r="J240" s="9">
        <f t="shared" si="6"/>
        <v>3.4289999999999985</v>
      </c>
      <c r="K240" s="9">
        <f t="shared" si="7"/>
        <v>2.7210000000000001</v>
      </c>
    </row>
    <row r="241" spans="1:11" ht="15.75" customHeight="1" x14ac:dyDescent="0.25">
      <c r="A241" s="19">
        <v>70</v>
      </c>
      <c r="B241" s="10">
        <v>44264</v>
      </c>
      <c r="C241" s="13" t="s">
        <v>36</v>
      </c>
      <c r="D241" s="11" t="s">
        <v>27</v>
      </c>
      <c r="E241" s="11" t="s">
        <v>28</v>
      </c>
      <c r="F241" s="20">
        <v>30.286000000000001</v>
      </c>
      <c r="G241" s="20">
        <v>45.917999999999999</v>
      </c>
      <c r="H241" s="20">
        <v>41.302999999999997</v>
      </c>
      <c r="I241" s="20">
        <v>51</v>
      </c>
      <c r="J241" s="9">
        <f t="shared" si="6"/>
        <v>-15.631999999999998</v>
      </c>
      <c r="K241" s="9">
        <f t="shared" si="7"/>
        <v>-11.016999999999996</v>
      </c>
    </row>
    <row r="242" spans="1:11" ht="15.75" customHeight="1" x14ac:dyDescent="0.25">
      <c r="A242" s="19">
        <v>72</v>
      </c>
      <c r="B242" s="10">
        <v>44264</v>
      </c>
      <c r="C242" s="13" t="s">
        <v>41</v>
      </c>
      <c r="D242" s="11" t="s">
        <v>1</v>
      </c>
      <c r="E242" s="11" t="s">
        <v>28</v>
      </c>
      <c r="F242" s="20">
        <v>30.347999999999999</v>
      </c>
      <c r="G242" s="20">
        <v>32.735999999999997</v>
      </c>
      <c r="H242" s="20">
        <v>33.395000000000003</v>
      </c>
      <c r="I242" s="20">
        <v>40.420999999999999</v>
      </c>
      <c r="J242" s="9">
        <f t="shared" si="6"/>
        <v>-2.3879999999999981</v>
      </c>
      <c r="K242" s="9">
        <f t="shared" si="7"/>
        <v>-3.0470000000000041</v>
      </c>
    </row>
    <row r="243" spans="1:11" ht="15.75" customHeight="1" x14ac:dyDescent="0.25">
      <c r="A243" s="19">
        <v>237</v>
      </c>
      <c r="B243" s="10">
        <v>44264</v>
      </c>
      <c r="C243" s="13" t="s">
        <v>55</v>
      </c>
      <c r="D243" s="11" t="s">
        <v>1</v>
      </c>
      <c r="E243" s="11" t="s">
        <v>28</v>
      </c>
      <c r="F243" s="20">
        <v>30.838000000000001</v>
      </c>
      <c r="G243" s="20">
        <v>33.036999999999999</v>
      </c>
      <c r="H243" s="20">
        <v>33.006999999999998</v>
      </c>
      <c r="I243" s="20">
        <v>36.408000000000001</v>
      </c>
      <c r="J243" s="9">
        <f t="shared" si="6"/>
        <v>-2.1989999999999981</v>
      </c>
      <c r="K243" s="9">
        <f t="shared" si="7"/>
        <v>-2.1689999999999969</v>
      </c>
    </row>
    <row r="244" spans="1:11" ht="15.75" customHeight="1" x14ac:dyDescent="0.25">
      <c r="A244" s="19">
        <v>325</v>
      </c>
      <c r="B244" s="10">
        <v>44264</v>
      </c>
      <c r="C244" s="13" t="s">
        <v>34</v>
      </c>
      <c r="D244" s="11" t="s">
        <v>1</v>
      </c>
      <c r="E244" s="11" t="s">
        <v>28</v>
      </c>
      <c r="F244" s="20">
        <v>34.723999999999997</v>
      </c>
      <c r="G244" s="20">
        <v>30.495999999999999</v>
      </c>
      <c r="H244" s="20">
        <v>31.728000000000002</v>
      </c>
      <c r="I244" s="20">
        <v>31.437999999999999</v>
      </c>
      <c r="J244" s="9">
        <f t="shared" si="6"/>
        <v>4.227999999999998</v>
      </c>
      <c r="K244" s="9">
        <f t="shared" si="7"/>
        <v>2.9959999999999951</v>
      </c>
    </row>
    <row r="245" spans="1:11" ht="15.75" customHeight="1" x14ac:dyDescent="0.25">
      <c r="A245" s="19">
        <v>37</v>
      </c>
      <c r="B245" s="10">
        <v>44265</v>
      </c>
      <c r="C245" s="13" t="s">
        <v>35</v>
      </c>
      <c r="D245" s="11" t="s">
        <v>1</v>
      </c>
      <c r="E245" s="11" t="s">
        <v>28</v>
      </c>
      <c r="F245" s="20">
        <v>30.475000000000001</v>
      </c>
      <c r="G245" s="20">
        <v>25.256</v>
      </c>
      <c r="H245" s="20">
        <v>25.462</v>
      </c>
      <c r="I245" s="20">
        <v>25.785</v>
      </c>
      <c r="J245" s="9">
        <f t="shared" si="6"/>
        <v>5.2190000000000012</v>
      </c>
      <c r="K245" s="9">
        <f t="shared" si="7"/>
        <v>5.0130000000000017</v>
      </c>
    </row>
    <row r="246" spans="1:11" ht="15.75" customHeight="1" x14ac:dyDescent="0.25">
      <c r="A246" s="19">
        <v>71</v>
      </c>
      <c r="B246" s="10">
        <v>44265</v>
      </c>
      <c r="C246" s="13" t="s">
        <v>36</v>
      </c>
      <c r="D246" s="11" t="s">
        <v>27</v>
      </c>
      <c r="E246" s="11" t="s">
        <v>28</v>
      </c>
      <c r="F246" s="20">
        <v>30.731999999999999</v>
      </c>
      <c r="G246" s="20">
        <v>34.789000000000001</v>
      </c>
      <c r="H246" s="20">
        <v>34.923999999999999</v>
      </c>
      <c r="I246" s="20">
        <v>51</v>
      </c>
      <c r="J246" s="9">
        <f t="shared" si="6"/>
        <v>-4.0570000000000022</v>
      </c>
      <c r="K246" s="9">
        <f t="shared" si="7"/>
        <v>-4.1920000000000002</v>
      </c>
    </row>
    <row r="247" spans="1:11" ht="15.75" customHeight="1" x14ac:dyDescent="0.25">
      <c r="A247" s="19">
        <v>75</v>
      </c>
      <c r="B247" s="10">
        <v>44265</v>
      </c>
      <c r="C247" s="13" t="s">
        <v>74</v>
      </c>
      <c r="D247" s="11" t="s">
        <v>1</v>
      </c>
      <c r="E247" s="11" t="s">
        <v>28</v>
      </c>
      <c r="F247" s="20">
        <v>30.628</v>
      </c>
      <c r="G247" s="20">
        <v>32.273000000000003</v>
      </c>
      <c r="H247" s="20">
        <v>33.255000000000003</v>
      </c>
      <c r="I247" s="20">
        <v>35.061999999999998</v>
      </c>
      <c r="J247" s="9">
        <f t="shared" si="6"/>
        <v>-1.6450000000000031</v>
      </c>
      <c r="K247" s="9">
        <f t="shared" si="7"/>
        <v>-2.6270000000000024</v>
      </c>
    </row>
    <row r="248" spans="1:11" ht="15.75" customHeight="1" x14ac:dyDescent="0.25">
      <c r="A248" s="19">
        <v>125</v>
      </c>
      <c r="B248" s="10">
        <v>44265</v>
      </c>
      <c r="C248" s="13" t="s">
        <v>30</v>
      </c>
      <c r="D248" s="11" t="s">
        <v>1</v>
      </c>
      <c r="E248" s="11" t="s">
        <v>28</v>
      </c>
      <c r="F248" s="20">
        <v>29.594999999999999</v>
      </c>
      <c r="G248" s="20">
        <v>26.667999999999999</v>
      </c>
      <c r="H248" s="20">
        <v>26.547000000000001</v>
      </c>
      <c r="I248" s="20">
        <v>27.071999999999999</v>
      </c>
      <c r="J248" s="9">
        <f t="shared" si="6"/>
        <v>2.9269999999999996</v>
      </c>
      <c r="K248" s="9">
        <f t="shared" si="7"/>
        <v>3.0479999999999983</v>
      </c>
    </row>
    <row r="249" spans="1:11" ht="15.75" customHeight="1" x14ac:dyDescent="0.25">
      <c r="A249" s="19">
        <v>127</v>
      </c>
      <c r="B249" s="10">
        <v>44265</v>
      </c>
      <c r="C249" s="13" t="s">
        <v>46</v>
      </c>
      <c r="D249" s="11" t="s">
        <v>27</v>
      </c>
      <c r="E249" s="11" t="s">
        <v>28</v>
      </c>
      <c r="F249" s="20">
        <v>30.651</v>
      </c>
      <c r="G249" s="20">
        <v>46.984000000000002</v>
      </c>
      <c r="H249" s="20">
        <v>38.139000000000003</v>
      </c>
      <c r="I249" s="20">
        <v>51</v>
      </c>
      <c r="J249" s="9">
        <f t="shared" si="6"/>
        <v>-16.333000000000002</v>
      </c>
      <c r="K249" s="9">
        <f t="shared" si="7"/>
        <v>-7.4880000000000031</v>
      </c>
    </row>
    <row r="250" spans="1:11" ht="15.75" customHeight="1" x14ac:dyDescent="0.25">
      <c r="A250" s="19">
        <v>224</v>
      </c>
      <c r="B250" s="10">
        <v>44265</v>
      </c>
      <c r="C250" s="13" t="s">
        <v>68</v>
      </c>
      <c r="D250" s="11" t="s">
        <v>27</v>
      </c>
      <c r="E250" s="11" t="s">
        <v>28</v>
      </c>
      <c r="F250" s="20">
        <v>32.06</v>
      </c>
      <c r="G250" s="20">
        <v>33.695</v>
      </c>
      <c r="H250" s="20">
        <v>34.512999999999998</v>
      </c>
      <c r="I250" s="20">
        <v>51</v>
      </c>
      <c r="J250" s="9">
        <f t="shared" si="6"/>
        <v>-1.634999999999998</v>
      </c>
      <c r="K250" s="9">
        <f t="shared" si="7"/>
        <v>-2.4529999999999959</v>
      </c>
    </row>
    <row r="251" spans="1:11" ht="15.75" customHeight="1" x14ac:dyDescent="0.25">
      <c r="A251" s="19">
        <v>301</v>
      </c>
      <c r="B251" s="10">
        <v>44265</v>
      </c>
      <c r="C251" s="13" t="s">
        <v>45</v>
      </c>
      <c r="D251" s="11" t="s">
        <v>1</v>
      </c>
      <c r="E251" s="11" t="s">
        <v>28</v>
      </c>
      <c r="F251" s="20">
        <v>31.425000000000001</v>
      </c>
      <c r="G251" s="20">
        <v>27.388000000000002</v>
      </c>
      <c r="H251" s="20">
        <v>28.158999999999999</v>
      </c>
      <c r="I251" s="20">
        <v>28.077999999999999</v>
      </c>
      <c r="J251" s="9">
        <f t="shared" si="6"/>
        <v>4.036999999999999</v>
      </c>
      <c r="K251" s="9">
        <f t="shared" si="7"/>
        <v>3.2660000000000018</v>
      </c>
    </row>
    <row r="252" spans="1:11" ht="15.75" customHeight="1" x14ac:dyDescent="0.25">
      <c r="A252" s="19">
        <v>349</v>
      </c>
      <c r="B252" s="10">
        <v>44265</v>
      </c>
      <c r="C252" s="13" t="s">
        <v>41</v>
      </c>
      <c r="D252" s="11" t="s">
        <v>1</v>
      </c>
      <c r="E252" s="11" t="s">
        <v>28</v>
      </c>
      <c r="F252" s="20">
        <v>31.798999999999999</v>
      </c>
      <c r="G252" s="20">
        <v>23.937999999999999</v>
      </c>
      <c r="H252" s="20">
        <v>24.073</v>
      </c>
      <c r="I252" s="20">
        <v>24.324000000000002</v>
      </c>
      <c r="J252" s="9">
        <f t="shared" si="6"/>
        <v>7.8610000000000007</v>
      </c>
      <c r="K252" s="9">
        <f t="shared" si="7"/>
        <v>7.7259999999999991</v>
      </c>
    </row>
    <row r="253" spans="1:11" ht="15.75" customHeight="1" x14ac:dyDescent="0.25">
      <c r="A253" s="19">
        <v>17</v>
      </c>
      <c r="B253" s="10">
        <v>44266</v>
      </c>
      <c r="C253" s="13" t="s">
        <v>31</v>
      </c>
      <c r="D253" s="11" t="s">
        <v>1</v>
      </c>
      <c r="E253" s="11" t="s">
        <v>28</v>
      </c>
      <c r="F253" s="20">
        <v>29.036999999999999</v>
      </c>
      <c r="G253" s="20">
        <v>31.515999999999998</v>
      </c>
      <c r="H253" s="20">
        <v>32.07</v>
      </c>
      <c r="I253" s="20">
        <v>33.728000000000002</v>
      </c>
      <c r="J253" s="9">
        <f t="shared" si="6"/>
        <v>-2.4789999999999992</v>
      </c>
      <c r="K253" s="9">
        <f t="shared" si="7"/>
        <v>-3.0330000000000013</v>
      </c>
    </row>
    <row r="254" spans="1:11" ht="15.75" customHeight="1" x14ac:dyDescent="0.25">
      <c r="A254" s="19">
        <v>61</v>
      </c>
      <c r="B254" s="10">
        <v>44266</v>
      </c>
      <c r="C254" s="13" t="s">
        <v>67</v>
      </c>
      <c r="D254" s="11" t="s">
        <v>27</v>
      </c>
      <c r="E254" s="11" t="s">
        <v>28</v>
      </c>
      <c r="F254" s="20">
        <v>29.491</v>
      </c>
      <c r="G254" s="20">
        <v>34.771000000000001</v>
      </c>
      <c r="H254" s="20">
        <v>33.956000000000003</v>
      </c>
      <c r="I254" s="20">
        <v>51</v>
      </c>
      <c r="J254" s="9">
        <f t="shared" si="6"/>
        <v>-5.2800000000000011</v>
      </c>
      <c r="K254" s="9">
        <f t="shared" si="7"/>
        <v>-4.4650000000000034</v>
      </c>
    </row>
    <row r="255" spans="1:11" ht="15.75" customHeight="1" x14ac:dyDescent="0.25">
      <c r="A255" s="19">
        <v>89</v>
      </c>
      <c r="B255" s="10">
        <v>44266</v>
      </c>
      <c r="C255" s="13" t="s">
        <v>66</v>
      </c>
      <c r="D255" s="11" t="s">
        <v>1</v>
      </c>
      <c r="E255" s="11" t="s">
        <v>28</v>
      </c>
      <c r="F255" s="20">
        <v>28.385000000000002</v>
      </c>
      <c r="G255" s="20">
        <v>31.084</v>
      </c>
      <c r="H255" s="20">
        <v>31.442</v>
      </c>
      <c r="I255" s="20">
        <v>32.235999999999997</v>
      </c>
      <c r="J255" s="9">
        <f t="shared" si="6"/>
        <v>-2.6989999999999981</v>
      </c>
      <c r="K255" s="9">
        <f t="shared" si="7"/>
        <v>-3.0569999999999986</v>
      </c>
    </row>
    <row r="256" spans="1:11" ht="15.75" customHeight="1" x14ac:dyDescent="0.25">
      <c r="A256" s="19">
        <v>144</v>
      </c>
      <c r="B256" s="10">
        <v>44266</v>
      </c>
      <c r="C256" s="13" t="s">
        <v>34</v>
      </c>
      <c r="D256" s="11" t="s">
        <v>27</v>
      </c>
      <c r="E256" s="11" t="s">
        <v>28</v>
      </c>
      <c r="F256" s="20">
        <v>29.024000000000001</v>
      </c>
      <c r="G256" s="20">
        <v>38.417000000000002</v>
      </c>
      <c r="H256" s="20">
        <v>35.593000000000004</v>
      </c>
      <c r="I256" s="20">
        <v>51</v>
      </c>
      <c r="J256" s="9">
        <f t="shared" si="6"/>
        <v>-9.3930000000000007</v>
      </c>
      <c r="K256" s="9">
        <f t="shared" si="7"/>
        <v>-6.5690000000000026</v>
      </c>
    </row>
    <row r="257" spans="1:11" ht="15.75" customHeight="1" x14ac:dyDescent="0.25">
      <c r="A257" s="19">
        <v>179</v>
      </c>
      <c r="B257" s="10">
        <v>44266</v>
      </c>
      <c r="C257" s="13" t="s">
        <v>36</v>
      </c>
      <c r="D257" s="11" t="s">
        <v>54</v>
      </c>
      <c r="E257" s="11" t="s">
        <v>28</v>
      </c>
      <c r="F257" s="20">
        <v>29.032</v>
      </c>
      <c r="G257" s="20">
        <v>51</v>
      </c>
      <c r="H257" s="20">
        <v>42.173000000000002</v>
      </c>
      <c r="I257" s="20">
        <v>51</v>
      </c>
      <c r="J257" s="9">
        <f t="shared" si="6"/>
        <v>-21.968</v>
      </c>
      <c r="K257" s="9">
        <f t="shared" si="7"/>
        <v>-13.141000000000002</v>
      </c>
    </row>
    <row r="258" spans="1:11" ht="15.75" customHeight="1" x14ac:dyDescent="0.25">
      <c r="A258" s="19">
        <v>299</v>
      </c>
      <c r="B258" s="10">
        <v>44266</v>
      </c>
      <c r="C258" s="13" t="s">
        <v>30</v>
      </c>
      <c r="D258" s="11" t="s">
        <v>1</v>
      </c>
      <c r="E258" s="11" t="s">
        <v>28</v>
      </c>
      <c r="F258" s="20">
        <v>28.356999999999999</v>
      </c>
      <c r="G258" s="20">
        <v>27.184999999999999</v>
      </c>
      <c r="H258" s="20">
        <v>27.914999999999999</v>
      </c>
      <c r="I258" s="20">
        <v>27.960999999999999</v>
      </c>
      <c r="J258" s="9">
        <f t="shared" ref="J258:J321" si="8">F258-G258</f>
        <v>1.1720000000000006</v>
      </c>
      <c r="K258" s="9">
        <f t="shared" ref="K258:K321" si="9">F258-H258</f>
        <v>0.44200000000000017</v>
      </c>
    </row>
    <row r="259" spans="1:11" ht="15.75" customHeight="1" x14ac:dyDescent="0.25">
      <c r="A259" s="19">
        <v>358</v>
      </c>
      <c r="B259" s="10">
        <v>44266</v>
      </c>
      <c r="C259" s="13" t="s">
        <v>45</v>
      </c>
      <c r="D259" s="11" t="s">
        <v>1</v>
      </c>
      <c r="E259" s="11" t="s">
        <v>28</v>
      </c>
      <c r="F259" s="20">
        <v>29.321999999999999</v>
      </c>
      <c r="G259" s="20">
        <v>28.478999999999999</v>
      </c>
      <c r="H259" s="20">
        <v>29.908000000000001</v>
      </c>
      <c r="I259" s="20">
        <v>29.623000000000001</v>
      </c>
      <c r="J259" s="9">
        <f t="shared" si="8"/>
        <v>0.84299999999999997</v>
      </c>
      <c r="K259" s="9">
        <f t="shared" si="9"/>
        <v>-0.58600000000000207</v>
      </c>
    </row>
    <row r="260" spans="1:11" ht="15.75" customHeight="1" x14ac:dyDescent="0.25">
      <c r="A260" s="19">
        <v>23</v>
      </c>
      <c r="B260" s="10">
        <v>44267</v>
      </c>
      <c r="C260" s="13" t="s">
        <v>53</v>
      </c>
      <c r="D260" s="11" t="s">
        <v>27</v>
      </c>
      <c r="E260" s="11" t="s">
        <v>28</v>
      </c>
      <c r="F260" s="20">
        <v>29.571999999999999</v>
      </c>
      <c r="G260" s="20">
        <v>31.963999999999999</v>
      </c>
      <c r="H260" s="20">
        <v>34.384</v>
      </c>
      <c r="I260" s="20">
        <v>51</v>
      </c>
      <c r="J260" s="9">
        <f t="shared" si="8"/>
        <v>-2.3919999999999995</v>
      </c>
      <c r="K260" s="9">
        <f t="shared" si="9"/>
        <v>-4.8120000000000012</v>
      </c>
    </row>
    <row r="261" spans="1:11" ht="15.75" customHeight="1" x14ac:dyDescent="0.25">
      <c r="A261" s="19">
        <v>45</v>
      </c>
      <c r="B261" s="10">
        <v>44267</v>
      </c>
      <c r="C261" s="13" t="s">
        <v>40</v>
      </c>
      <c r="D261" s="11" t="s">
        <v>1</v>
      </c>
      <c r="E261" s="11" t="s">
        <v>28</v>
      </c>
      <c r="F261" s="20">
        <v>38.981999999999999</v>
      </c>
      <c r="G261" s="20">
        <v>21.338000000000001</v>
      </c>
      <c r="H261" s="20">
        <v>22.253</v>
      </c>
      <c r="I261" s="20">
        <v>21.831</v>
      </c>
      <c r="J261" s="9">
        <f t="shared" si="8"/>
        <v>17.643999999999998</v>
      </c>
      <c r="K261" s="9">
        <f t="shared" si="9"/>
        <v>16.728999999999999</v>
      </c>
    </row>
    <row r="262" spans="1:11" ht="15.75" customHeight="1" x14ac:dyDescent="0.25">
      <c r="A262" s="19">
        <v>82</v>
      </c>
      <c r="B262" s="10">
        <v>44267</v>
      </c>
      <c r="C262" s="13" t="s">
        <v>35</v>
      </c>
      <c r="D262" s="11" t="s">
        <v>1</v>
      </c>
      <c r="E262" s="11" t="s">
        <v>28</v>
      </c>
      <c r="F262" s="20">
        <v>37.863</v>
      </c>
      <c r="G262" s="20">
        <v>30.201000000000001</v>
      </c>
      <c r="H262" s="20">
        <v>31.527000000000001</v>
      </c>
      <c r="I262" s="20">
        <v>32.418999999999997</v>
      </c>
      <c r="J262" s="9">
        <f t="shared" si="8"/>
        <v>7.661999999999999</v>
      </c>
      <c r="K262" s="9">
        <f t="shared" si="9"/>
        <v>6.3359999999999985</v>
      </c>
    </row>
    <row r="263" spans="1:11" ht="15.75" customHeight="1" x14ac:dyDescent="0.25">
      <c r="A263" s="19">
        <v>106</v>
      </c>
      <c r="B263" s="10">
        <v>44267</v>
      </c>
      <c r="C263" s="13" t="s">
        <v>74</v>
      </c>
      <c r="D263" s="11" t="s">
        <v>1</v>
      </c>
      <c r="E263" s="11" t="s">
        <v>28</v>
      </c>
      <c r="F263" s="20">
        <v>30.620999999999999</v>
      </c>
      <c r="G263" s="20">
        <v>30.542000000000002</v>
      </c>
      <c r="H263" s="20">
        <v>31.411000000000001</v>
      </c>
      <c r="I263" s="20">
        <v>36.430999999999997</v>
      </c>
      <c r="J263" s="9">
        <f t="shared" si="8"/>
        <v>7.8999999999997073E-2</v>
      </c>
      <c r="K263" s="9">
        <f t="shared" si="9"/>
        <v>-0.7900000000000027</v>
      </c>
    </row>
    <row r="264" spans="1:11" ht="15.75" customHeight="1" x14ac:dyDescent="0.25">
      <c r="A264" s="19">
        <v>132</v>
      </c>
      <c r="B264" s="10">
        <v>44267</v>
      </c>
      <c r="C264" s="13" t="s">
        <v>30</v>
      </c>
      <c r="D264" s="11" t="s">
        <v>27</v>
      </c>
      <c r="E264" s="11" t="s">
        <v>28</v>
      </c>
      <c r="F264" s="20">
        <v>29.873000000000001</v>
      </c>
      <c r="G264" s="20">
        <v>37.222999999999999</v>
      </c>
      <c r="H264" s="20">
        <v>36.204999999999998</v>
      </c>
      <c r="I264" s="20">
        <v>51</v>
      </c>
      <c r="J264" s="9">
        <f t="shared" si="8"/>
        <v>-7.3499999999999979</v>
      </c>
      <c r="K264" s="9">
        <f t="shared" si="9"/>
        <v>-6.3319999999999972</v>
      </c>
    </row>
    <row r="265" spans="1:11" ht="15.75" customHeight="1" x14ac:dyDescent="0.25">
      <c r="A265" s="19">
        <v>137</v>
      </c>
      <c r="B265" s="10">
        <v>44267</v>
      </c>
      <c r="C265" s="13" t="s">
        <v>49</v>
      </c>
      <c r="D265" s="11" t="s">
        <v>1</v>
      </c>
      <c r="E265" s="11" t="s">
        <v>28</v>
      </c>
      <c r="F265" s="20">
        <v>31.158000000000001</v>
      </c>
      <c r="G265" s="20">
        <v>31.899000000000001</v>
      </c>
      <c r="H265" s="20">
        <v>32.145000000000003</v>
      </c>
      <c r="I265" s="20">
        <v>38.962000000000003</v>
      </c>
      <c r="J265" s="9">
        <f t="shared" si="8"/>
        <v>-0.74099999999999966</v>
      </c>
      <c r="K265" s="9">
        <f t="shared" si="9"/>
        <v>-0.98700000000000188</v>
      </c>
    </row>
    <row r="266" spans="1:11" ht="15.75" customHeight="1" x14ac:dyDescent="0.25">
      <c r="A266" s="19">
        <v>192</v>
      </c>
      <c r="B266" s="10">
        <v>44267</v>
      </c>
      <c r="C266" s="13" t="s">
        <v>45</v>
      </c>
      <c r="D266" s="11" t="s">
        <v>1</v>
      </c>
      <c r="E266" s="11" t="s">
        <v>28</v>
      </c>
      <c r="F266" s="20">
        <v>30.297000000000001</v>
      </c>
      <c r="G266" s="20">
        <v>31.6</v>
      </c>
      <c r="H266" s="20">
        <v>31.974</v>
      </c>
      <c r="I266" s="20">
        <v>36.429000000000002</v>
      </c>
      <c r="J266" s="9">
        <f t="shared" si="8"/>
        <v>-1.3030000000000008</v>
      </c>
      <c r="K266" s="9">
        <f t="shared" si="9"/>
        <v>-1.6769999999999996</v>
      </c>
    </row>
    <row r="267" spans="1:11" ht="15.75" customHeight="1" x14ac:dyDescent="0.25">
      <c r="A267" s="19">
        <v>258</v>
      </c>
      <c r="B267" s="10">
        <v>44267</v>
      </c>
      <c r="C267" s="13" t="s">
        <v>42</v>
      </c>
      <c r="D267" s="11" t="s">
        <v>1</v>
      </c>
      <c r="E267" s="11" t="s">
        <v>28</v>
      </c>
      <c r="F267" s="20">
        <v>30.155999999999999</v>
      </c>
      <c r="G267" s="20">
        <v>28.542000000000002</v>
      </c>
      <c r="H267" s="20">
        <v>30.119</v>
      </c>
      <c r="I267" s="20">
        <v>31.893999999999998</v>
      </c>
      <c r="J267" s="9">
        <f t="shared" si="8"/>
        <v>1.6139999999999972</v>
      </c>
      <c r="K267" s="9">
        <f t="shared" si="9"/>
        <v>3.6999999999999034E-2</v>
      </c>
    </row>
    <row r="268" spans="1:11" ht="15.75" customHeight="1" x14ac:dyDescent="0.25">
      <c r="A268" s="19">
        <v>339</v>
      </c>
      <c r="B268" s="10">
        <v>44267</v>
      </c>
      <c r="C268" s="13" t="s">
        <v>41</v>
      </c>
      <c r="D268" s="11" t="s">
        <v>1</v>
      </c>
      <c r="E268" s="11" t="s">
        <v>28</v>
      </c>
      <c r="F268" s="20">
        <v>30.213000000000001</v>
      </c>
      <c r="G268" s="20">
        <v>29.151</v>
      </c>
      <c r="H268" s="20">
        <v>31.335999999999999</v>
      </c>
      <c r="I268" s="20">
        <v>33.073999999999998</v>
      </c>
      <c r="J268" s="9">
        <f t="shared" si="8"/>
        <v>1.0620000000000012</v>
      </c>
      <c r="K268" s="9">
        <f t="shared" si="9"/>
        <v>-1.1229999999999976</v>
      </c>
    </row>
    <row r="269" spans="1:11" ht="15.75" customHeight="1" x14ac:dyDescent="0.25">
      <c r="A269" s="19">
        <v>340</v>
      </c>
      <c r="B269" s="10">
        <v>44267</v>
      </c>
      <c r="C269" s="13" t="s">
        <v>26</v>
      </c>
      <c r="D269" s="11" t="s">
        <v>1</v>
      </c>
      <c r="E269" s="11" t="s">
        <v>28</v>
      </c>
      <c r="F269" s="20">
        <v>29.600999999999999</v>
      </c>
      <c r="G269" s="20">
        <v>31.059000000000001</v>
      </c>
      <c r="H269" s="20">
        <v>31.498999999999999</v>
      </c>
      <c r="I269" s="20">
        <v>33.911000000000001</v>
      </c>
      <c r="J269" s="9">
        <f t="shared" si="8"/>
        <v>-1.458000000000002</v>
      </c>
      <c r="K269" s="9">
        <f t="shared" si="9"/>
        <v>-1.8979999999999997</v>
      </c>
    </row>
    <row r="270" spans="1:11" ht="15.75" customHeight="1" x14ac:dyDescent="0.25">
      <c r="A270" s="19">
        <v>201</v>
      </c>
      <c r="B270" s="10">
        <v>44268</v>
      </c>
      <c r="C270" s="13" t="s">
        <v>70</v>
      </c>
      <c r="D270" s="11" t="s">
        <v>54</v>
      </c>
      <c r="E270" s="11" t="s">
        <v>28</v>
      </c>
      <c r="F270" s="20">
        <v>31.484999999999999</v>
      </c>
      <c r="G270" s="20">
        <v>51</v>
      </c>
      <c r="H270" s="20">
        <v>51</v>
      </c>
      <c r="I270" s="20">
        <v>51</v>
      </c>
      <c r="J270" s="9">
        <f t="shared" si="8"/>
        <v>-19.515000000000001</v>
      </c>
      <c r="K270" s="9">
        <f t="shared" si="9"/>
        <v>-19.515000000000001</v>
      </c>
    </row>
    <row r="271" spans="1:11" ht="15.75" customHeight="1" x14ac:dyDescent="0.25">
      <c r="A271" s="19">
        <v>311</v>
      </c>
      <c r="B271" s="10">
        <v>44268</v>
      </c>
      <c r="C271" s="13" t="s">
        <v>50</v>
      </c>
      <c r="D271" s="11" t="s">
        <v>54</v>
      </c>
      <c r="E271" s="11" t="s">
        <v>130</v>
      </c>
      <c r="F271" s="20">
        <v>33.070999999999998</v>
      </c>
      <c r="G271" s="20">
        <v>51</v>
      </c>
      <c r="H271" s="20">
        <v>48.540999999999997</v>
      </c>
      <c r="I271" s="20">
        <v>51</v>
      </c>
      <c r="J271" s="9">
        <f t="shared" si="8"/>
        <v>-17.929000000000002</v>
      </c>
      <c r="K271" s="9">
        <f t="shared" si="9"/>
        <v>-15.469999999999999</v>
      </c>
    </row>
    <row r="272" spans="1:11" ht="15.75" customHeight="1" x14ac:dyDescent="0.25">
      <c r="A272" s="19">
        <v>316</v>
      </c>
      <c r="B272" s="10">
        <v>44268</v>
      </c>
      <c r="C272" s="13" t="s">
        <v>71</v>
      </c>
      <c r="D272" s="11" t="s">
        <v>1</v>
      </c>
      <c r="E272" s="11" t="s">
        <v>28</v>
      </c>
      <c r="F272" s="20">
        <v>31.873999999999999</v>
      </c>
      <c r="G272" s="20">
        <v>31.513999999999999</v>
      </c>
      <c r="H272" s="20">
        <v>31.6</v>
      </c>
      <c r="I272" s="20">
        <v>33.317999999999998</v>
      </c>
      <c r="J272" s="9">
        <f t="shared" si="8"/>
        <v>0.35999999999999943</v>
      </c>
      <c r="K272" s="9">
        <f t="shared" si="9"/>
        <v>0.27399999999999736</v>
      </c>
    </row>
    <row r="273" spans="1:11" ht="15.75" customHeight="1" x14ac:dyDescent="0.25">
      <c r="A273" s="19">
        <v>322</v>
      </c>
      <c r="B273" s="10">
        <v>44268</v>
      </c>
      <c r="C273" s="13" t="s">
        <v>72</v>
      </c>
      <c r="D273" s="11" t="s">
        <v>27</v>
      </c>
      <c r="E273" s="11" t="s">
        <v>130</v>
      </c>
      <c r="F273" s="20">
        <v>31.934999999999999</v>
      </c>
      <c r="G273" s="20">
        <v>40.655000000000001</v>
      </c>
      <c r="H273" s="20">
        <v>41.887</v>
      </c>
      <c r="I273" s="20">
        <v>51</v>
      </c>
      <c r="J273" s="9">
        <f t="shared" si="8"/>
        <v>-8.7200000000000024</v>
      </c>
      <c r="K273" s="9">
        <f t="shared" si="9"/>
        <v>-9.9520000000000017</v>
      </c>
    </row>
    <row r="274" spans="1:11" ht="15.75" customHeight="1" x14ac:dyDescent="0.25">
      <c r="A274" s="19">
        <v>328</v>
      </c>
      <c r="B274" s="10">
        <v>44268</v>
      </c>
      <c r="C274" s="13" t="s">
        <v>73</v>
      </c>
      <c r="D274" s="11" t="s">
        <v>27</v>
      </c>
      <c r="E274" s="11" t="s">
        <v>28</v>
      </c>
      <c r="F274" s="20">
        <v>31.878</v>
      </c>
      <c r="G274" s="20">
        <v>37.634</v>
      </c>
      <c r="H274" s="20">
        <v>39.326000000000001</v>
      </c>
      <c r="I274" s="20">
        <v>51</v>
      </c>
      <c r="J274" s="9">
        <f t="shared" si="8"/>
        <v>-5.7560000000000002</v>
      </c>
      <c r="K274" s="9">
        <f t="shared" si="9"/>
        <v>-7.4480000000000004</v>
      </c>
    </row>
    <row r="275" spans="1:11" ht="15.75" customHeight="1" x14ac:dyDescent="0.25">
      <c r="A275" s="19">
        <v>342</v>
      </c>
      <c r="B275" s="10">
        <v>44268</v>
      </c>
      <c r="C275" s="13" t="s">
        <v>69</v>
      </c>
      <c r="D275" s="11" t="s">
        <v>54</v>
      </c>
      <c r="E275" s="11" t="s">
        <v>28</v>
      </c>
      <c r="F275" s="20">
        <v>34.808</v>
      </c>
      <c r="G275" s="20">
        <v>51</v>
      </c>
      <c r="H275" s="20">
        <v>45.694000000000003</v>
      </c>
      <c r="I275" s="20">
        <v>51</v>
      </c>
      <c r="J275" s="9">
        <f t="shared" si="8"/>
        <v>-16.192</v>
      </c>
      <c r="K275" s="9">
        <f t="shared" si="9"/>
        <v>-10.886000000000003</v>
      </c>
    </row>
    <row r="276" spans="1:11" ht="15.75" customHeight="1" x14ac:dyDescent="0.25">
      <c r="A276" s="19">
        <v>25</v>
      </c>
      <c r="B276" s="10">
        <v>44270</v>
      </c>
      <c r="C276" s="13" t="s">
        <v>41</v>
      </c>
      <c r="D276" s="11" t="s">
        <v>1</v>
      </c>
      <c r="E276" s="11" t="s">
        <v>28</v>
      </c>
      <c r="F276" s="20">
        <v>32.454999999999998</v>
      </c>
      <c r="G276" s="20">
        <v>26.872</v>
      </c>
      <c r="H276" s="20">
        <v>27.111000000000001</v>
      </c>
      <c r="I276" s="20">
        <v>27.553999999999998</v>
      </c>
      <c r="J276" s="9">
        <f t="shared" si="8"/>
        <v>5.5829999999999984</v>
      </c>
      <c r="K276" s="9">
        <f t="shared" si="9"/>
        <v>5.3439999999999976</v>
      </c>
    </row>
    <row r="277" spans="1:11" ht="15.75" customHeight="1" x14ac:dyDescent="0.25">
      <c r="A277" s="19">
        <v>7</v>
      </c>
      <c r="B277" s="10">
        <v>44271</v>
      </c>
      <c r="C277" s="13" t="s">
        <v>41</v>
      </c>
      <c r="D277" s="11" t="s">
        <v>1</v>
      </c>
      <c r="E277" s="11" t="s">
        <v>28</v>
      </c>
      <c r="F277" s="20">
        <v>32.442999999999998</v>
      </c>
      <c r="G277" s="20">
        <v>27.395</v>
      </c>
      <c r="H277" s="20">
        <v>28.14</v>
      </c>
      <c r="I277" s="20">
        <v>28.544</v>
      </c>
      <c r="J277" s="9">
        <f t="shared" si="8"/>
        <v>5.0479999999999983</v>
      </c>
      <c r="K277" s="9">
        <f t="shared" si="9"/>
        <v>4.3029999999999973</v>
      </c>
    </row>
    <row r="278" spans="1:11" ht="15.75" customHeight="1" x14ac:dyDescent="0.25">
      <c r="A278" s="19">
        <v>21</v>
      </c>
      <c r="B278" s="10">
        <v>44271</v>
      </c>
      <c r="C278" s="13" t="s">
        <v>36</v>
      </c>
      <c r="D278" s="11" t="s">
        <v>1</v>
      </c>
      <c r="E278" s="11" t="s">
        <v>28</v>
      </c>
      <c r="F278" s="20">
        <v>37.883000000000003</v>
      </c>
      <c r="G278" s="20">
        <v>27.524999999999999</v>
      </c>
      <c r="H278" s="20">
        <v>28.495999999999999</v>
      </c>
      <c r="I278" s="20">
        <v>27.975999999999999</v>
      </c>
      <c r="J278" s="9">
        <f t="shared" si="8"/>
        <v>10.358000000000004</v>
      </c>
      <c r="K278" s="9">
        <f t="shared" si="9"/>
        <v>9.387000000000004</v>
      </c>
    </row>
    <row r="279" spans="1:11" ht="15.75" customHeight="1" x14ac:dyDescent="0.25">
      <c r="A279" s="19">
        <v>109</v>
      </c>
      <c r="B279" s="10">
        <v>44271</v>
      </c>
      <c r="C279" s="13" t="s">
        <v>30</v>
      </c>
      <c r="D279" s="11" t="s">
        <v>1</v>
      </c>
      <c r="E279" s="11" t="s">
        <v>28</v>
      </c>
      <c r="F279" s="20">
        <v>30.305</v>
      </c>
      <c r="G279" s="20">
        <v>28.718</v>
      </c>
      <c r="H279" s="20">
        <v>29.613</v>
      </c>
      <c r="I279" s="20">
        <v>29.946999999999999</v>
      </c>
      <c r="J279" s="9">
        <f t="shared" si="8"/>
        <v>1.5869999999999997</v>
      </c>
      <c r="K279" s="9">
        <f t="shared" si="9"/>
        <v>0.69200000000000017</v>
      </c>
    </row>
    <row r="280" spans="1:11" ht="15.75" customHeight="1" x14ac:dyDescent="0.25">
      <c r="A280" s="19">
        <v>119</v>
      </c>
      <c r="B280" s="10">
        <v>44271</v>
      </c>
      <c r="C280" s="13" t="s">
        <v>55</v>
      </c>
      <c r="D280" s="11" t="s">
        <v>27</v>
      </c>
      <c r="E280" s="11" t="s">
        <v>28</v>
      </c>
      <c r="F280" s="20">
        <v>30.411000000000001</v>
      </c>
      <c r="G280" s="20">
        <v>36.491999999999997</v>
      </c>
      <c r="H280" s="20">
        <v>35.917999999999999</v>
      </c>
      <c r="I280" s="20">
        <v>51</v>
      </c>
      <c r="J280" s="9">
        <f t="shared" si="8"/>
        <v>-6.080999999999996</v>
      </c>
      <c r="K280" s="9">
        <f t="shared" si="9"/>
        <v>-5.5069999999999979</v>
      </c>
    </row>
    <row r="281" spans="1:11" ht="15.75" customHeight="1" x14ac:dyDescent="0.25">
      <c r="A281" s="19">
        <v>139</v>
      </c>
      <c r="B281" s="10">
        <v>44271</v>
      </c>
      <c r="C281" s="13" t="s">
        <v>42</v>
      </c>
      <c r="D281" s="11" t="s">
        <v>1</v>
      </c>
      <c r="E281" s="11" t="s">
        <v>28</v>
      </c>
      <c r="F281" s="20">
        <v>31.273</v>
      </c>
      <c r="G281" s="20">
        <v>29.498000000000001</v>
      </c>
      <c r="H281" s="20">
        <v>31.227</v>
      </c>
      <c r="I281" s="20">
        <v>33.329000000000001</v>
      </c>
      <c r="J281" s="9">
        <f t="shared" si="8"/>
        <v>1.7749999999999986</v>
      </c>
      <c r="K281" s="9">
        <f t="shared" si="9"/>
        <v>4.5999999999999375E-2</v>
      </c>
    </row>
    <row r="282" spans="1:11" ht="15.75" customHeight="1" x14ac:dyDescent="0.25">
      <c r="A282" s="19">
        <v>190</v>
      </c>
      <c r="B282" s="10">
        <v>44271</v>
      </c>
      <c r="C282" s="13" t="s">
        <v>67</v>
      </c>
      <c r="D282" s="11" t="s">
        <v>27</v>
      </c>
      <c r="E282" s="11" t="s">
        <v>28</v>
      </c>
      <c r="F282" s="20">
        <v>32.621000000000002</v>
      </c>
      <c r="G282" s="20">
        <v>34.332000000000001</v>
      </c>
      <c r="H282" s="20">
        <v>33.996000000000002</v>
      </c>
      <c r="I282" s="20">
        <v>51</v>
      </c>
      <c r="J282" s="9">
        <f t="shared" si="8"/>
        <v>-1.7109999999999985</v>
      </c>
      <c r="K282" s="9">
        <f t="shared" si="9"/>
        <v>-1.375</v>
      </c>
    </row>
    <row r="283" spans="1:11" ht="15.75" customHeight="1" x14ac:dyDescent="0.25">
      <c r="A283" s="19">
        <v>253</v>
      </c>
      <c r="B283" s="10">
        <v>44271</v>
      </c>
      <c r="C283" s="13" t="s">
        <v>46</v>
      </c>
      <c r="D283" s="11" t="s">
        <v>1</v>
      </c>
      <c r="E283" s="11" t="s">
        <v>28</v>
      </c>
      <c r="F283" s="20">
        <v>30.538</v>
      </c>
      <c r="G283" s="20">
        <v>30.4</v>
      </c>
      <c r="H283" s="20">
        <v>31.138999999999999</v>
      </c>
      <c r="I283" s="20">
        <v>31.728000000000002</v>
      </c>
      <c r="J283" s="9">
        <f t="shared" si="8"/>
        <v>0.13800000000000168</v>
      </c>
      <c r="K283" s="9">
        <f t="shared" si="9"/>
        <v>-0.60099999999999909</v>
      </c>
    </row>
    <row r="284" spans="1:11" ht="15.75" customHeight="1" x14ac:dyDescent="0.25">
      <c r="A284" s="19">
        <v>367</v>
      </c>
      <c r="B284" s="10">
        <v>44271</v>
      </c>
      <c r="C284" s="13" t="s">
        <v>45</v>
      </c>
      <c r="D284" s="11" t="s">
        <v>1</v>
      </c>
      <c r="E284" s="11" t="s">
        <v>28</v>
      </c>
      <c r="F284" s="20">
        <v>30.74</v>
      </c>
      <c r="G284" s="20">
        <v>25.718</v>
      </c>
      <c r="H284" s="20">
        <v>26.634</v>
      </c>
      <c r="I284" s="20">
        <v>26.949000000000002</v>
      </c>
      <c r="J284" s="9">
        <f t="shared" si="8"/>
        <v>5.0219999999999985</v>
      </c>
      <c r="K284" s="9">
        <f t="shared" si="9"/>
        <v>4.1059999999999981</v>
      </c>
    </row>
    <row r="285" spans="1:11" ht="15.75" customHeight="1" x14ac:dyDescent="0.25">
      <c r="A285" s="19">
        <v>51</v>
      </c>
      <c r="B285" s="10">
        <v>44272</v>
      </c>
      <c r="C285" s="13" t="s">
        <v>42</v>
      </c>
      <c r="D285" s="11" t="s">
        <v>1</v>
      </c>
      <c r="E285" s="11" t="s">
        <v>28</v>
      </c>
      <c r="F285" s="20">
        <v>29.385000000000002</v>
      </c>
      <c r="G285" s="20">
        <v>29.911000000000001</v>
      </c>
      <c r="H285" s="20">
        <v>30.901</v>
      </c>
      <c r="I285" s="20">
        <v>31.907</v>
      </c>
      <c r="J285" s="9">
        <f t="shared" si="8"/>
        <v>-0.5259999999999998</v>
      </c>
      <c r="K285" s="9">
        <f t="shared" si="9"/>
        <v>-1.5159999999999982</v>
      </c>
    </row>
    <row r="286" spans="1:11" ht="15.75" customHeight="1" x14ac:dyDescent="0.25">
      <c r="A286" s="19">
        <v>84</v>
      </c>
      <c r="B286" s="10">
        <v>44272</v>
      </c>
      <c r="C286" s="13" t="s">
        <v>50</v>
      </c>
      <c r="D286" s="11" t="s">
        <v>27</v>
      </c>
      <c r="E286" s="11" t="s">
        <v>28</v>
      </c>
      <c r="F286" s="20">
        <v>28.215</v>
      </c>
      <c r="G286" s="20">
        <v>41.194000000000003</v>
      </c>
      <c r="H286" s="20">
        <v>39.588000000000001</v>
      </c>
      <c r="I286" s="20">
        <v>51</v>
      </c>
      <c r="J286" s="9">
        <f t="shared" si="8"/>
        <v>-12.979000000000003</v>
      </c>
      <c r="K286" s="9">
        <f t="shared" si="9"/>
        <v>-11.373000000000001</v>
      </c>
    </row>
    <row r="287" spans="1:11" ht="15.75" customHeight="1" x14ac:dyDescent="0.25">
      <c r="A287" s="19">
        <v>97</v>
      </c>
      <c r="B287" s="10">
        <v>44272</v>
      </c>
      <c r="C287" s="13" t="s">
        <v>31</v>
      </c>
      <c r="D287" s="11" t="s">
        <v>1</v>
      </c>
      <c r="E287" s="11" t="s">
        <v>28</v>
      </c>
      <c r="F287" s="20">
        <v>30.541</v>
      </c>
      <c r="G287" s="20">
        <v>26.36</v>
      </c>
      <c r="H287" s="20">
        <v>27.166</v>
      </c>
      <c r="I287" s="20">
        <v>26.838000000000001</v>
      </c>
      <c r="J287" s="9">
        <f t="shared" si="8"/>
        <v>4.1810000000000009</v>
      </c>
      <c r="K287" s="9">
        <f t="shared" si="9"/>
        <v>3.375</v>
      </c>
    </row>
    <row r="288" spans="1:11" ht="15.75" customHeight="1" x14ac:dyDescent="0.25">
      <c r="A288" s="19">
        <v>105</v>
      </c>
      <c r="B288" s="10">
        <v>44272</v>
      </c>
      <c r="C288" s="13" t="s">
        <v>40</v>
      </c>
      <c r="D288" s="11" t="s">
        <v>54</v>
      </c>
      <c r="E288" s="11" t="s">
        <v>28</v>
      </c>
      <c r="F288" s="20">
        <v>29.631</v>
      </c>
      <c r="G288" s="20">
        <v>51</v>
      </c>
      <c r="H288" s="20">
        <v>42.51</v>
      </c>
      <c r="I288" s="20">
        <v>51</v>
      </c>
      <c r="J288" s="9">
        <f t="shared" si="8"/>
        <v>-21.369</v>
      </c>
      <c r="K288" s="9">
        <f t="shared" si="9"/>
        <v>-12.878999999999998</v>
      </c>
    </row>
    <row r="289" spans="1:11" ht="15.75" customHeight="1" x14ac:dyDescent="0.25">
      <c r="A289" s="19">
        <v>163</v>
      </c>
      <c r="B289" s="10">
        <v>44272</v>
      </c>
      <c r="C289" s="13" t="s">
        <v>51</v>
      </c>
      <c r="D289" s="11" t="s">
        <v>1</v>
      </c>
      <c r="E289" s="11" t="s">
        <v>28</v>
      </c>
      <c r="F289" s="20">
        <v>29.893999999999998</v>
      </c>
      <c r="G289" s="20">
        <v>28.052</v>
      </c>
      <c r="H289" s="20">
        <v>28.37</v>
      </c>
      <c r="I289" s="20">
        <v>28.45</v>
      </c>
      <c r="J289" s="9">
        <f t="shared" si="8"/>
        <v>1.8419999999999987</v>
      </c>
      <c r="K289" s="9">
        <f t="shared" si="9"/>
        <v>1.5239999999999974</v>
      </c>
    </row>
    <row r="290" spans="1:11" ht="15.75" customHeight="1" x14ac:dyDescent="0.25">
      <c r="A290" s="19">
        <v>175</v>
      </c>
      <c r="B290" s="10">
        <v>44272</v>
      </c>
      <c r="C290" s="13" t="s">
        <v>26</v>
      </c>
      <c r="D290" s="11" t="s">
        <v>27</v>
      </c>
      <c r="E290" s="11" t="s">
        <v>28</v>
      </c>
      <c r="F290" s="20">
        <v>28.553999999999998</v>
      </c>
      <c r="G290" s="20">
        <v>34.582999999999998</v>
      </c>
      <c r="H290" s="20">
        <v>33.973999999999997</v>
      </c>
      <c r="I290" s="20">
        <v>51</v>
      </c>
      <c r="J290" s="9">
        <f t="shared" si="8"/>
        <v>-6.0289999999999999</v>
      </c>
      <c r="K290" s="9">
        <f t="shared" si="9"/>
        <v>-5.4199999999999982</v>
      </c>
    </row>
    <row r="291" spans="1:11" ht="15.75" customHeight="1" x14ac:dyDescent="0.25">
      <c r="A291" s="19">
        <v>227</v>
      </c>
      <c r="B291" s="10">
        <v>44272</v>
      </c>
      <c r="C291" s="13" t="s">
        <v>45</v>
      </c>
      <c r="D291" s="11" t="s">
        <v>1</v>
      </c>
      <c r="E291" s="11" t="s">
        <v>28</v>
      </c>
      <c r="F291" s="20">
        <v>32.844999999999999</v>
      </c>
      <c r="G291" s="20">
        <v>21.312000000000001</v>
      </c>
      <c r="H291" s="20">
        <v>21.93</v>
      </c>
      <c r="I291" s="20">
        <v>21.963000000000001</v>
      </c>
      <c r="J291" s="9">
        <f t="shared" si="8"/>
        <v>11.532999999999998</v>
      </c>
      <c r="K291" s="9">
        <f t="shared" si="9"/>
        <v>10.914999999999999</v>
      </c>
    </row>
    <row r="292" spans="1:11" ht="15.75" customHeight="1" x14ac:dyDescent="0.25">
      <c r="A292" s="19">
        <v>375</v>
      </c>
      <c r="B292" s="10">
        <v>44272</v>
      </c>
      <c r="C292" s="13" t="s">
        <v>55</v>
      </c>
      <c r="D292" s="11" t="s">
        <v>1</v>
      </c>
      <c r="E292" s="11" t="s">
        <v>28</v>
      </c>
      <c r="F292" s="20">
        <v>29.927</v>
      </c>
      <c r="G292" s="20">
        <v>26.71</v>
      </c>
      <c r="H292" s="20">
        <v>27.428000000000001</v>
      </c>
      <c r="I292" s="20">
        <v>27.241</v>
      </c>
      <c r="J292" s="9">
        <f t="shared" si="8"/>
        <v>3.2169999999999987</v>
      </c>
      <c r="K292" s="9">
        <f t="shared" si="9"/>
        <v>2.4989999999999988</v>
      </c>
    </row>
    <row r="293" spans="1:11" ht="15.75" customHeight="1" x14ac:dyDescent="0.25">
      <c r="A293" s="19">
        <v>53</v>
      </c>
      <c r="B293" s="10">
        <v>44273</v>
      </c>
      <c r="C293" s="13" t="s">
        <v>36</v>
      </c>
      <c r="D293" s="11" t="s">
        <v>1</v>
      </c>
      <c r="E293" s="11" t="s">
        <v>28</v>
      </c>
      <c r="F293" s="20">
        <v>29.204000000000001</v>
      </c>
      <c r="G293" s="20">
        <v>51</v>
      </c>
      <c r="H293" s="20">
        <v>51</v>
      </c>
      <c r="I293" s="20">
        <v>51</v>
      </c>
      <c r="J293" s="9">
        <f t="shared" si="8"/>
        <v>-21.795999999999999</v>
      </c>
      <c r="K293" s="9">
        <f t="shared" si="9"/>
        <v>-21.795999999999999</v>
      </c>
    </row>
    <row r="294" spans="1:11" ht="15.75" customHeight="1" x14ac:dyDescent="0.25">
      <c r="A294" s="19">
        <v>92</v>
      </c>
      <c r="B294" s="10">
        <v>44273</v>
      </c>
      <c r="C294" s="13" t="s">
        <v>26</v>
      </c>
      <c r="D294" s="11" t="s">
        <v>1</v>
      </c>
      <c r="E294" s="11" t="s">
        <v>28</v>
      </c>
      <c r="F294" s="20">
        <v>32.393999999999998</v>
      </c>
      <c r="G294" s="20">
        <v>26.530999999999999</v>
      </c>
      <c r="H294" s="20">
        <v>27.934999999999999</v>
      </c>
      <c r="I294" s="20">
        <v>27.751000000000001</v>
      </c>
      <c r="J294" s="9">
        <f t="shared" si="8"/>
        <v>5.8629999999999995</v>
      </c>
      <c r="K294" s="9">
        <f t="shared" si="9"/>
        <v>4.4589999999999996</v>
      </c>
    </row>
    <row r="295" spans="1:11" ht="15.75" customHeight="1" x14ac:dyDescent="0.25">
      <c r="A295" s="19">
        <v>100</v>
      </c>
      <c r="B295" s="10">
        <v>44273</v>
      </c>
      <c r="C295" s="13" t="s">
        <v>45</v>
      </c>
      <c r="D295" s="11" t="s">
        <v>1</v>
      </c>
      <c r="E295" s="11" t="s">
        <v>28</v>
      </c>
      <c r="F295" s="20">
        <v>30.88</v>
      </c>
      <c r="G295" s="20">
        <v>24.954000000000001</v>
      </c>
      <c r="H295" s="20">
        <v>26.579000000000001</v>
      </c>
      <c r="I295" s="20">
        <v>26.373000000000001</v>
      </c>
      <c r="J295" s="9">
        <f t="shared" si="8"/>
        <v>5.9259999999999984</v>
      </c>
      <c r="K295" s="9">
        <f t="shared" si="9"/>
        <v>4.3009999999999984</v>
      </c>
    </row>
    <row r="296" spans="1:11" ht="15.75" customHeight="1" x14ac:dyDescent="0.25">
      <c r="A296" s="19">
        <v>133</v>
      </c>
      <c r="B296" s="10">
        <v>44273</v>
      </c>
      <c r="C296" s="13" t="s">
        <v>42</v>
      </c>
      <c r="D296" s="11" t="s">
        <v>1</v>
      </c>
      <c r="E296" s="11" t="s">
        <v>28</v>
      </c>
      <c r="F296" s="20">
        <v>29.388999999999999</v>
      </c>
      <c r="G296" s="20">
        <v>22.597000000000001</v>
      </c>
      <c r="H296" s="20">
        <v>23.312000000000001</v>
      </c>
      <c r="I296" s="20">
        <v>24.093</v>
      </c>
      <c r="J296" s="9">
        <f t="shared" si="8"/>
        <v>6.791999999999998</v>
      </c>
      <c r="K296" s="9">
        <f t="shared" si="9"/>
        <v>6.0769999999999982</v>
      </c>
    </row>
    <row r="297" spans="1:11" ht="15.75" customHeight="1" x14ac:dyDescent="0.25">
      <c r="A297" s="19">
        <v>206</v>
      </c>
      <c r="B297" s="10">
        <v>44273</v>
      </c>
      <c r="C297" s="13" t="s">
        <v>66</v>
      </c>
      <c r="D297" s="11" t="s">
        <v>1</v>
      </c>
      <c r="E297" s="11" t="s">
        <v>28</v>
      </c>
      <c r="F297" s="20">
        <v>34.262</v>
      </c>
      <c r="G297" s="20">
        <v>31.32</v>
      </c>
      <c r="H297" s="20">
        <v>31.89</v>
      </c>
      <c r="I297" s="20">
        <v>33.585999999999999</v>
      </c>
      <c r="J297" s="9">
        <f t="shared" si="8"/>
        <v>2.9420000000000002</v>
      </c>
      <c r="K297" s="9">
        <f t="shared" si="9"/>
        <v>2.3719999999999999</v>
      </c>
    </row>
    <row r="298" spans="1:11" ht="15.75" customHeight="1" x14ac:dyDescent="0.25">
      <c r="A298" s="19">
        <v>285</v>
      </c>
      <c r="B298" s="10">
        <v>44273</v>
      </c>
      <c r="C298" s="13" t="s">
        <v>51</v>
      </c>
      <c r="D298" s="11" t="s">
        <v>1</v>
      </c>
      <c r="E298" s="11" t="s">
        <v>28</v>
      </c>
      <c r="F298" s="20">
        <v>31.137</v>
      </c>
      <c r="G298" s="20">
        <v>22.885999999999999</v>
      </c>
      <c r="H298" s="20">
        <v>23.213000000000001</v>
      </c>
      <c r="I298" s="20">
        <v>23.300999999999998</v>
      </c>
      <c r="J298" s="9">
        <f t="shared" si="8"/>
        <v>8.2510000000000012</v>
      </c>
      <c r="K298" s="9">
        <f t="shared" si="9"/>
        <v>7.9239999999999995</v>
      </c>
    </row>
    <row r="299" spans="1:11" ht="15.75" customHeight="1" x14ac:dyDescent="0.25">
      <c r="A299" s="19">
        <v>291</v>
      </c>
      <c r="B299" s="10">
        <v>44273</v>
      </c>
      <c r="C299" s="13" t="s">
        <v>50</v>
      </c>
      <c r="D299" s="11" t="s">
        <v>27</v>
      </c>
      <c r="E299" s="11" t="s">
        <v>28</v>
      </c>
      <c r="F299" s="20">
        <v>29.507000000000001</v>
      </c>
      <c r="G299" s="20">
        <v>42.954000000000001</v>
      </c>
      <c r="H299" s="20">
        <v>36.409999999999997</v>
      </c>
      <c r="I299" s="20">
        <v>51</v>
      </c>
      <c r="J299" s="9">
        <f t="shared" si="8"/>
        <v>-13.446999999999999</v>
      </c>
      <c r="K299" s="9">
        <f t="shared" si="9"/>
        <v>-6.9029999999999951</v>
      </c>
    </row>
    <row r="300" spans="1:11" ht="15.75" customHeight="1" x14ac:dyDescent="0.25">
      <c r="A300" s="19">
        <v>305</v>
      </c>
      <c r="B300" s="10">
        <v>44273</v>
      </c>
      <c r="C300" s="13" t="s">
        <v>31</v>
      </c>
      <c r="D300" s="11" t="s">
        <v>1</v>
      </c>
      <c r="E300" s="11" t="s">
        <v>28</v>
      </c>
      <c r="F300" s="20">
        <v>29.690999999999999</v>
      </c>
      <c r="G300" s="20">
        <v>28.055</v>
      </c>
      <c r="H300" s="20">
        <v>28.89</v>
      </c>
      <c r="I300" s="20">
        <v>29.024000000000001</v>
      </c>
      <c r="J300" s="9">
        <f t="shared" si="8"/>
        <v>1.6359999999999992</v>
      </c>
      <c r="K300" s="9">
        <f t="shared" si="9"/>
        <v>0.80099999999999838</v>
      </c>
    </row>
    <row r="301" spans="1:11" ht="15.75" customHeight="1" x14ac:dyDescent="0.25">
      <c r="A301" s="19">
        <v>348</v>
      </c>
      <c r="B301" s="10">
        <v>44273</v>
      </c>
      <c r="C301" s="13" t="s">
        <v>40</v>
      </c>
      <c r="D301" s="11" t="s">
        <v>27</v>
      </c>
      <c r="E301" s="11" t="s">
        <v>28</v>
      </c>
      <c r="F301" s="20">
        <v>29.984999999999999</v>
      </c>
      <c r="G301" s="20">
        <v>45.646000000000001</v>
      </c>
      <c r="H301" s="20">
        <v>38.491</v>
      </c>
      <c r="I301" s="20">
        <v>51</v>
      </c>
      <c r="J301" s="9">
        <f t="shared" si="8"/>
        <v>-15.661000000000001</v>
      </c>
      <c r="K301" s="9">
        <f t="shared" si="9"/>
        <v>-8.5060000000000002</v>
      </c>
    </row>
    <row r="302" spans="1:11" ht="15.75" customHeight="1" x14ac:dyDescent="0.25">
      <c r="A302" s="19">
        <v>365</v>
      </c>
      <c r="B302" s="10">
        <v>44273</v>
      </c>
      <c r="C302" s="13" t="s">
        <v>46</v>
      </c>
      <c r="D302" s="11" t="s">
        <v>27</v>
      </c>
      <c r="E302" s="11" t="s">
        <v>28</v>
      </c>
      <c r="F302" s="20">
        <v>29.542000000000002</v>
      </c>
      <c r="G302" s="20">
        <v>29.122</v>
      </c>
      <c r="H302" s="20">
        <v>29.670999999999999</v>
      </c>
      <c r="I302" s="20">
        <v>51</v>
      </c>
      <c r="J302" s="9">
        <f t="shared" si="8"/>
        <v>0.42000000000000171</v>
      </c>
      <c r="K302" s="9">
        <f t="shared" si="9"/>
        <v>-0.12899999999999778</v>
      </c>
    </row>
    <row r="303" spans="1:11" ht="15.75" customHeight="1" x14ac:dyDescent="0.25">
      <c r="A303" s="19">
        <v>141</v>
      </c>
      <c r="B303" s="10">
        <v>44274</v>
      </c>
      <c r="C303" s="13" t="s">
        <v>42</v>
      </c>
      <c r="D303" s="11" t="s">
        <v>65</v>
      </c>
      <c r="E303" s="11" t="s">
        <v>28</v>
      </c>
      <c r="F303" s="20">
        <v>30.63</v>
      </c>
      <c r="G303" s="20">
        <v>29.084</v>
      </c>
      <c r="H303" s="20">
        <v>29.605</v>
      </c>
      <c r="I303" s="20">
        <v>29.704000000000001</v>
      </c>
      <c r="J303" s="9">
        <f t="shared" si="8"/>
        <v>1.5459999999999994</v>
      </c>
      <c r="K303" s="9">
        <f t="shared" si="9"/>
        <v>1.0249999999999986</v>
      </c>
    </row>
    <row r="304" spans="1:11" x14ac:dyDescent="0.25">
      <c r="A304" s="19">
        <v>241</v>
      </c>
      <c r="B304" s="10">
        <v>44274</v>
      </c>
      <c r="C304" s="13" t="s">
        <v>30</v>
      </c>
      <c r="D304" s="11" t="s">
        <v>64</v>
      </c>
      <c r="E304" s="11" t="s">
        <v>28</v>
      </c>
      <c r="F304" s="20">
        <v>29.748999999999999</v>
      </c>
      <c r="G304" s="20">
        <v>41.746000000000002</v>
      </c>
      <c r="H304" s="20">
        <v>39.759</v>
      </c>
      <c r="I304" s="20">
        <v>51</v>
      </c>
      <c r="J304" s="9">
        <f t="shared" si="8"/>
        <v>-11.997000000000003</v>
      </c>
      <c r="K304" s="9">
        <f t="shared" si="9"/>
        <v>-10.010000000000002</v>
      </c>
    </row>
    <row r="305" spans="1:11" x14ac:dyDescent="0.25">
      <c r="A305" s="19">
        <v>243</v>
      </c>
      <c r="B305" s="10">
        <v>44274</v>
      </c>
      <c r="C305" s="13" t="s">
        <v>36</v>
      </c>
      <c r="D305" s="11" t="s">
        <v>1</v>
      </c>
      <c r="E305" s="11" t="s">
        <v>28</v>
      </c>
      <c r="F305" s="20">
        <v>31.052</v>
      </c>
      <c r="G305" s="20">
        <v>30.419</v>
      </c>
      <c r="H305" s="20">
        <v>32.411999999999999</v>
      </c>
      <c r="I305" s="20">
        <v>32.947000000000003</v>
      </c>
      <c r="J305" s="9">
        <f t="shared" si="8"/>
        <v>0.63299999999999912</v>
      </c>
      <c r="K305" s="9">
        <f t="shared" si="9"/>
        <v>-1.3599999999999994</v>
      </c>
    </row>
    <row r="306" spans="1:11" x14ac:dyDescent="0.25">
      <c r="A306" s="19">
        <v>338</v>
      </c>
      <c r="B306" s="10">
        <v>44274</v>
      </c>
      <c r="C306" s="13" t="s">
        <v>31</v>
      </c>
      <c r="D306" s="11" t="s">
        <v>1</v>
      </c>
      <c r="E306" s="11" t="s">
        <v>28</v>
      </c>
      <c r="F306" s="20">
        <v>32.781999999999996</v>
      </c>
      <c r="G306" s="20">
        <v>27.446000000000002</v>
      </c>
      <c r="H306" s="20">
        <v>28.143000000000001</v>
      </c>
      <c r="I306" s="20">
        <v>27.876000000000001</v>
      </c>
      <c r="J306" s="9">
        <f t="shared" si="8"/>
        <v>5.335999999999995</v>
      </c>
      <c r="K306" s="9">
        <f t="shared" si="9"/>
        <v>4.6389999999999958</v>
      </c>
    </row>
    <row r="307" spans="1:11" x14ac:dyDescent="0.25">
      <c r="A307" s="19">
        <v>147</v>
      </c>
      <c r="B307" s="10">
        <v>44275</v>
      </c>
      <c r="C307" s="13" t="s">
        <v>63</v>
      </c>
      <c r="D307" s="11" t="s">
        <v>1</v>
      </c>
      <c r="E307" s="11" t="s">
        <v>28</v>
      </c>
      <c r="F307" s="20">
        <v>33.494999999999997</v>
      </c>
      <c r="G307" s="20">
        <v>30.402999999999999</v>
      </c>
      <c r="H307" s="20">
        <v>31.425999999999998</v>
      </c>
      <c r="I307" s="20">
        <v>33.031999999999996</v>
      </c>
      <c r="J307" s="9">
        <f t="shared" si="8"/>
        <v>3.0919999999999987</v>
      </c>
      <c r="K307" s="9">
        <f t="shared" si="9"/>
        <v>2.0689999999999991</v>
      </c>
    </row>
    <row r="308" spans="1:11" x14ac:dyDescent="0.25">
      <c r="A308" s="19">
        <v>191</v>
      </c>
      <c r="B308" s="10">
        <v>44275</v>
      </c>
      <c r="C308" s="13" t="s">
        <v>60</v>
      </c>
      <c r="D308" s="11" t="s">
        <v>27</v>
      </c>
      <c r="E308" s="11" t="s">
        <v>28</v>
      </c>
      <c r="F308" s="20">
        <v>30.242000000000001</v>
      </c>
      <c r="G308" s="20">
        <v>36.341000000000001</v>
      </c>
      <c r="H308" s="20">
        <v>37.534999999999997</v>
      </c>
      <c r="I308" s="20">
        <v>51</v>
      </c>
      <c r="J308" s="9">
        <f t="shared" si="8"/>
        <v>-6.0990000000000002</v>
      </c>
      <c r="K308" s="9">
        <f t="shared" si="9"/>
        <v>-7.2929999999999957</v>
      </c>
    </row>
    <row r="309" spans="1:11" ht="15.75" customHeight="1" x14ac:dyDescent="0.25">
      <c r="A309" s="19">
        <v>278</v>
      </c>
      <c r="B309" s="10">
        <v>44275</v>
      </c>
      <c r="C309" s="13" t="s">
        <v>62</v>
      </c>
      <c r="D309" s="11" t="s">
        <v>1</v>
      </c>
      <c r="E309" s="11" t="s">
        <v>28</v>
      </c>
      <c r="F309" s="20">
        <v>51</v>
      </c>
      <c r="G309" s="20">
        <v>29.774000000000001</v>
      </c>
      <c r="H309" s="20">
        <v>30.995000000000001</v>
      </c>
      <c r="I309" s="20">
        <v>31.105</v>
      </c>
      <c r="J309" s="9">
        <f t="shared" si="8"/>
        <v>21.225999999999999</v>
      </c>
      <c r="K309" s="9">
        <f t="shared" si="9"/>
        <v>20.004999999999999</v>
      </c>
    </row>
    <row r="310" spans="1:11" ht="15.75" customHeight="1" x14ac:dyDescent="0.25">
      <c r="A310" s="19">
        <v>334</v>
      </c>
      <c r="B310" s="10">
        <v>44275</v>
      </c>
      <c r="C310" s="13" t="s">
        <v>59</v>
      </c>
      <c r="D310" s="11" t="s">
        <v>27</v>
      </c>
      <c r="E310" s="11" t="s">
        <v>28</v>
      </c>
      <c r="F310" s="20">
        <v>34.768999999999998</v>
      </c>
      <c r="G310" s="20">
        <v>34.573</v>
      </c>
      <c r="H310" s="20">
        <v>36.670999999999999</v>
      </c>
      <c r="I310" s="20">
        <v>51</v>
      </c>
      <c r="J310" s="9">
        <f t="shared" si="8"/>
        <v>0.19599999999999795</v>
      </c>
      <c r="K310" s="9">
        <f t="shared" si="9"/>
        <v>-1.902000000000001</v>
      </c>
    </row>
    <row r="311" spans="1:11" ht="15.75" customHeight="1" x14ac:dyDescent="0.25">
      <c r="A311" s="19">
        <v>336</v>
      </c>
      <c r="B311" s="10">
        <v>44275</v>
      </c>
      <c r="C311" s="13" t="s">
        <v>61</v>
      </c>
      <c r="D311" s="11" t="s">
        <v>27</v>
      </c>
      <c r="E311" s="11" t="s">
        <v>28</v>
      </c>
      <c r="F311" s="20">
        <v>31.974</v>
      </c>
      <c r="G311" s="20">
        <v>34.590000000000003</v>
      </c>
      <c r="H311" s="20">
        <v>35.348999999999997</v>
      </c>
      <c r="I311" s="20">
        <v>51</v>
      </c>
      <c r="J311" s="9">
        <f t="shared" si="8"/>
        <v>-2.6160000000000032</v>
      </c>
      <c r="K311" s="9">
        <f t="shared" si="9"/>
        <v>-3.3749999999999964</v>
      </c>
    </row>
    <row r="312" spans="1:11" ht="15.75" customHeight="1" x14ac:dyDescent="0.25">
      <c r="A312" s="19">
        <v>12</v>
      </c>
      <c r="B312" s="10">
        <v>44277</v>
      </c>
      <c r="C312" s="13" t="s">
        <v>41</v>
      </c>
      <c r="D312" s="11" t="s">
        <v>1</v>
      </c>
      <c r="E312" s="11" t="s">
        <v>28</v>
      </c>
      <c r="F312" s="20">
        <v>31.765999999999998</v>
      </c>
      <c r="G312" s="20">
        <v>31.329000000000001</v>
      </c>
      <c r="H312" s="20">
        <v>32.021999999999998</v>
      </c>
      <c r="I312" s="20">
        <v>33.249000000000002</v>
      </c>
      <c r="J312" s="9">
        <f t="shared" si="8"/>
        <v>0.43699999999999761</v>
      </c>
      <c r="K312" s="9">
        <f t="shared" si="9"/>
        <v>-0.25600000000000023</v>
      </c>
    </row>
    <row r="313" spans="1:11" ht="15.75" customHeight="1" x14ac:dyDescent="0.25">
      <c r="A313" s="19">
        <v>31</v>
      </c>
      <c r="B313" s="10">
        <v>44277</v>
      </c>
      <c r="C313" s="13" t="s">
        <v>42</v>
      </c>
      <c r="D313" s="11" t="s">
        <v>1</v>
      </c>
      <c r="E313" s="11" t="s">
        <v>28</v>
      </c>
      <c r="F313" s="20">
        <v>29.489000000000001</v>
      </c>
      <c r="G313" s="20">
        <v>31.390999999999998</v>
      </c>
      <c r="H313" s="20">
        <v>31.524000000000001</v>
      </c>
      <c r="I313" s="20">
        <v>32.433999999999997</v>
      </c>
      <c r="J313" s="9">
        <f t="shared" si="8"/>
        <v>-1.9019999999999975</v>
      </c>
      <c r="K313" s="9">
        <f t="shared" si="9"/>
        <v>-2.0350000000000001</v>
      </c>
    </row>
    <row r="314" spans="1:11" ht="15.75" customHeight="1" x14ac:dyDescent="0.25">
      <c r="A314" s="19">
        <v>94</v>
      </c>
      <c r="B314" s="10">
        <v>44277</v>
      </c>
      <c r="C314" s="13" t="s">
        <v>41</v>
      </c>
      <c r="D314" s="11" t="s">
        <v>1</v>
      </c>
      <c r="E314" s="11" t="s">
        <v>28</v>
      </c>
      <c r="F314" s="20">
        <v>31.670999999999999</v>
      </c>
      <c r="G314" s="20">
        <v>33.631999999999998</v>
      </c>
      <c r="H314" s="20">
        <v>34.421999999999997</v>
      </c>
      <c r="I314" s="20">
        <v>40.976999999999997</v>
      </c>
      <c r="J314" s="9">
        <f t="shared" si="8"/>
        <v>-1.9609999999999985</v>
      </c>
      <c r="K314" s="9">
        <f t="shared" si="9"/>
        <v>-2.7509999999999977</v>
      </c>
    </row>
    <row r="315" spans="1:11" ht="15.75" customHeight="1" x14ac:dyDescent="0.25">
      <c r="A315" s="19">
        <v>151</v>
      </c>
      <c r="B315" s="10">
        <v>44277</v>
      </c>
      <c r="C315" s="13" t="s">
        <v>55</v>
      </c>
      <c r="D315" s="11" t="s">
        <v>1</v>
      </c>
      <c r="E315" s="11" t="s">
        <v>28</v>
      </c>
      <c r="F315" s="20">
        <v>29.952000000000002</v>
      </c>
      <c r="G315" s="20">
        <v>32.334000000000003</v>
      </c>
      <c r="H315" s="20">
        <v>33.347000000000001</v>
      </c>
      <c r="I315" s="20">
        <v>35.450000000000003</v>
      </c>
      <c r="J315" s="9">
        <f t="shared" si="8"/>
        <v>-2.3820000000000014</v>
      </c>
      <c r="K315" s="9">
        <f t="shared" si="9"/>
        <v>-3.3949999999999996</v>
      </c>
    </row>
    <row r="316" spans="1:11" ht="15.75" customHeight="1" x14ac:dyDescent="0.25">
      <c r="A316" s="19">
        <v>249</v>
      </c>
      <c r="B316" s="10">
        <v>44277</v>
      </c>
      <c r="C316" s="13" t="s">
        <v>36</v>
      </c>
      <c r="D316" s="11" t="s">
        <v>1</v>
      </c>
      <c r="E316" s="11" t="s">
        <v>28</v>
      </c>
      <c r="F316" s="20">
        <v>29.016999999999999</v>
      </c>
      <c r="G316" s="20">
        <v>27.065999999999999</v>
      </c>
      <c r="H316" s="20">
        <v>28.21</v>
      </c>
      <c r="I316" s="20">
        <v>28.469000000000001</v>
      </c>
      <c r="J316" s="9">
        <f t="shared" si="8"/>
        <v>1.9510000000000005</v>
      </c>
      <c r="K316" s="9">
        <f t="shared" si="9"/>
        <v>0.80699999999999861</v>
      </c>
    </row>
    <row r="317" spans="1:11" ht="15.75" customHeight="1" x14ac:dyDescent="0.25">
      <c r="A317" s="19">
        <v>266</v>
      </c>
      <c r="B317" s="10">
        <v>44277</v>
      </c>
      <c r="C317" s="13" t="s">
        <v>51</v>
      </c>
      <c r="D317" s="11" t="s">
        <v>27</v>
      </c>
      <c r="E317" s="11" t="s">
        <v>28</v>
      </c>
      <c r="F317" s="20">
        <v>29.001000000000001</v>
      </c>
      <c r="G317" s="20">
        <v>38.323</v>
      </c>
      <c r="H317" s="20">
        <v>40.616999999999997</v>
      </c>
      <c r="I317" s="20">
        <v>51</v>
      </c>
      <c r="J317" s="9">
        <f t="shared" si="8"/>
        <v>-9.3219999999999992</v>
      </c>
      <c r="K317" s="9">
        <f t="shared" si="9"/>
        <v>-11.615999999999996</v>
      </c>
    </row>
    <row r="318" spans="1:11" ht="15.75" customHeight="1" x14ac:dyDescent="0.25">
      <c r="A318" s="19">
        <v>380</v>
      </c>
      <c r="B318" s="10">
        <v>44277</v>
      </c>
      <c r="C318" s="13" t="s">
        <v>58</v>
      </c>
      <c r="D318" s="11" t="s">
        <v>1</v>
      </c>
      <c r="E318" s="11" t="s">
        <v>28</v>
      </c>
      <c r="F318" s="20">
        <v>30.954000000000001</v>
      </c>
      <c r="G318" s="20">
        <v>32.444000000000003</v>
      </c>
      <c r="H318" s="20">
        <v>32.822000000000003</v>
      </c>
      <c r="I318" s="20">
        <v>33.944000000000003</v>
      </c>
      <c r="J318" s="9">
        <f t="shared" si="8"/>
        <v>-1.490000000000002</v>
      </c>
      <c r="K318" s="9">
        <f t="shared" si="9"/>
        <v>-1.8680000000000021</v>
      </c>
    </row>
    <row r="319" spans="1:11" ht="15.75" customHeight="1" x14ac:dyDescent="0.25">
      <c r="A319" s="19">
        <v>77</v>
      </c>
      <c r="B319" s="10">
        <v>44278</v>
      </c>
      <c r="C319" s="13" t="s">
        <v>42</v>
      </c>
      <c r="D319" s="11" t="s">
        <v>27</v>
      </c>
      <c r="E319" s="11" t="s">
        <v>28</v>
      </c>
      <c r="F319" s="20">
        <v>29.664000000000001</v>
      </c>
      <c r="G319" s="20">
        <v>35.42</v>
      </c>
      <c r="H319" s="20">
        <v>36.201000000000001</v>
      </c>
      <c r="I319" s="20">
        <v>51</v>
      </c>
      <c r="J319" s="9">
        <f t="shared" si="8"/>
        <v>-5.7560000000000002</v>
      </c>
      <c r="K319" s="9">
        <f t="shared" si="9"/>
        <v>-6.536999999999999</v>
      </c>
    </row>
    <row r="320" spans="1:11" ht="15.75" customHeight="1" x14ac:dyDescent="0.25">
      <c r="A320" s="19">
        <v>108</v>
      </c>
      <c r="B320" s="10">
        <v>44278</v>
      </c>
      <c r="C320" s="13" t="s">
        <v>26</v>
      </c>
      <c r="D320" s="11" t="s">
        <v>1</v>
      </c>
      <c r="E320" s="11" t="s">
        <v>28</v>
      </c>
      <c r="F320" s="20">
        <v>31.847000000000001</v>
      </c>
      <c r="G320" s="20">
        <v>25.617000000000001</v>
      </c>
      <c r="H320" s="20">
        <v>28.931999999999999</v>
      </c>
      <c r="I320" s="20">
        <v>26.942</v>
      </c>
      <c r="J320" s="9">
        <f t="shared" si="8"/>
        <v>6.23</v>
      </c>
      <c r="K320" s="9">
        <f t="shared" si="9"/>
        <v>2.9150000000000027</v>
      </c>
    </row>
    <row r="321" spans="1:11" ht="15.75" customHeight="1" x14ac:dyDescent="0.25">
      <c r="A321" s="19">
        <v>331</v>
      </c>
      <c r="B321" s="10">
        <v>44278</v>
      </c>
      <c r="C321" s="13" t="s">
        <v>53</v>
      </c>
      <c r="D321" s="11" t="s">
        <v>1</v>
      </c>
      <c r="E321" s="11" t="s">
        <v>28</v>
      </c>
      <c r="F321" s="20">
        <v>29.864000000000001</v>
      </c>
      <c r="G321" s="20">
        <v>31.678999999999998</v>
      </c>
      <c r="H321" s="20">
        <v>34.685000000000002</v>
      </c>
      <c r="I321" s="20">
        <v>33.088999999999999</v>
      </c>
      <c r="J321" s="9">
        <f t="shared" si="8"/>
        <v>-1.8149999999999977</v>
      </c>
      <c r="K321" s="9">
        <f t="shared" si="9"/>
        <v>-4.8210000000000015</v>
      </c>
    </row>
    <row r="322" spans="1:11" ht="15.75" customHeight="1" x14ac:dyDescent="0.25">
      <c r="A322" s="19">
        <v>122</v>
      </c>
      <c r="B322" s="10">
        <v>44279</v>
      </c>
      <c r="C322" s="13" t="s">
        <v>58</v>
      </c>
      <c r="D322" s="11" t="s">
        <v>1</v>
      </c>
      <c r="E322" s="11" t="s">
        <v>28</v>
      </c>
      <c r="F322" s="20">
        <v>31.84</v>
      </c>
      <c r="G322" s="20">
        <v>24.616</v>
      </c>
      <c r="H322" s="20">
        <v>24.991</v>
      </c>
      <c r="I322" s="20">
        <v>25.373000000000001</v>
      </c>
      <c r="J322" s="9">
        <f t="shared" ref="J322:J382" si="10">F322-G322</f>
        <v>7.2240000000000002</v>
      </c>
      <c r="K322" s="9">
        <f t="shared" ref="K322:K382" si="11">F322-H322</f>
        <v>6.8490000000000002</v>
      </c>
    </row>
    <row r="323" spans="1:11" ht="15.75" customHeight="1" x14ac:dyDescent="0.25">
      <c r="A323" s="19">
        <v>189</v>
      </c>
      <c r="B323" s="10">
        <v>44279</v>
      </c>
      <c r="C323" s="13" t="s">
        <v>40</v>
      </c>
      <c r="D323" s="11" t="s">
        <v>54</v>
      </c>
      <c r="E323" s="11" t="s">
        <v>28</v>
      </c>
      <c r="F323" s="20">
        <v>29.928000000000001</v>
      </c>
      <c r="G323" s="20">
        <v>51</v>
      </c>
      <c r="H323" s="20">
        <v>51</v>
      </c>
      <c r="I323" s="20">
        <v>51</v>
      </c>
      <c r="J323" s="9">
        <f t="shared" si="10"/>
        <v>-21.071999999999999</v>
      </c>
      <c r="K323" s="9">
        <f t="shared" si="11"/>
        <v>-21.071999999999999</v>
      </c>
    </row>
    <row r="324" spans="1:11" ht="15.75" customHeight="1" x14ac:dyDescent="0.25">
      <c r="A324" s="19">
        <v>242</v>
      </c>
      <c r="B324" s="10">
        <v>44279</v>
      </c>
      <c r="C324" s="13" t="s">
        <v>36</v>
      </c>
      <c r="D324" s="11" t="s">
        <v>1</v>
      </c>
      <c r="E324" s="11" t="s">
        <v>28</v>
      </c>
      <c r="F324" s="20">
        <v>30.992000000000001</v>
      </c>
      <c r="G324" s="20">
        <v>31.161000000000001</v>
      </c>
      <c r="H324" s="20">
        <v>32.744</v>
      </c>
      <c r="I324" s="20">
        <v>32.670999999999999</v>
      </c>
      <c r="J324" s="9">
        <f t="shared" si="10"/>
        <v>-0.16900000000000048</v>
      </c>
      <c r="K324" s="9">
        <f t="shared" si="11"/>
        <v>-1.7519999999999989</v>
      </c>
    </row>
    <row r="325" spans="1:11" ht="15.75" customHeight="1" x14ac:dyDescent="0.25">
      <c r="A325" s="19">
        <v>245</v>
      </c>
      <c r="B325" s="10">
        <v>44279</v>
      </c>
      <c r="C325" s="13" t="s">
        <v>55</v>
      </c>
      <c r="D325" s="11" t="s">
        <v>27</v>
      </c>
      <c r="E325" s="11" t="s">
        <v>28</v>
      </c>
      <c r="F325" s="20">
        <v>32.426000000000002</v>
      </c>
      <c r="G325" s="20">
        <v>36.869999999999997</v>
      </c>
      <c r="H325" s="20">
        <v>37.372</v>
      </c>
      <c r="I325" s="20">
        <v>51</v>
      </c>
      <c r="J325" s="9">
        <f t="shared" si="10"/>
        <v>-4.4439999999999955</v>
      </c>
      <c r="K325" s="9">
        <f t="shared" si="11"/>
        <v>-4.945999999999998</v>
      </c>
    </row>
    <row r="326" spans="1:11" ht="15.75" customHeight="1" x14ac:dyDescent="0.25">
      <c r="A326" s="19">
        <v>263</v>
      </c>
      <c r="B326" s="10">
        <v>44279</v>
      </c>
      <c r="C326" s="13" t="s">
        <v>42</v>
      </c>
      <c r="D326" s="11" t="s">
        <v>1</v>
      </c>
      <c r="E326" s="11" t="s">
        <v>28</v>
      </c>
      <c r="F326" s="20">
        <v>30.161000000000001</v>
      </c>
      <c r="G326" s="20">
        <v>34.095999999999997</v>
      </c>
      <c r="H326" s="20">
        <v>34.433</v>
      </c>
      <c r="I326" s="20">
        <v>36.951999999999998</v>
      </c>
      <c r="J326" s="9">
        <f t="shared" si="10"/>
        <v>-3.9349999999999952</v>
      </c>
      <c r="K326" s="9">
        <f t="shared" si="11"/>
        <v>-4.2719999999999985</v>
      </c>
    </row>
    <row r="327" spans="1:11" ht="15.75" customHeight="1" x14ac:dyDescent="0.25">
      <c r="A327" s="19">
        <v>318</v>
      </c>
      <c r="B327" s="10">
        <v>44279</v>
      </c>
      <c r="C327" s="13" t="s">
        <v>41</v>
      </c>
      <c r="D327" s="11" t="s">
        <v>1</v>
      </c>
      <c r="E327" s="11" t="s">
        <v>28</v>
      </c>
      <c r="F327" s="20">
        <v>33.328000000000003</v>
      </c>
      <c r="G327" s="20">
        <v>31.16</v>
      </c>
      <c r="H327" s="20">
        <v>31.882000000000001</v>
      </c>
      <c r="I327" s="20">
        <v>31.957999999999998</v>
      </c>
      <c r="J327" s="9">
        <f t="shared" si="10"/>
        <v>2.1680000000000028</v>
      </c>
      <c r="K327" s="9">
        <f t="shared" si="11"/>
        <v>1.4460000000000015</v>
      </c>
    </row>
    <row r="328" spans="1:11" ht="15.75" customHeight="1" x14ac:dyDescent="0.25">
      <c r="A328" s="19">
        <v>95</v>
      </c>
      <c r="B328" s="10">
        <v>44280</v>
      </c>
      <c r="C328" s="13" t="s">
        <v>42</v>
      </c>
      <c r="D328" s="11" t="s">
        <v>1</v>
      </c>
      <c r="E328" s="11" t="s">
        <v>28</v>
      </c>
      <c r="F328" s="20">
        <v>30.475999999999999</v>
      </c>
      <c r="G328" s="20">
        <v>25.995000000000001</v>
      </c>
      <c r="H328" s="20">
        <v>26.395</v>
      </c>
      <c r="I328" s="20">
        <v>26.771000000000001</v>
      </c>
      <c r="J328" s="9">
        <f t="shared" si="10"/>
        <v>4.4809999999999981</v>
      </c>
      <c r="K328" s="9">
        <f t="shared" si="11"/>
        <v>4.0809999999999995</v>
      </c>
    </row>
    <row r="329" spans="1:11" ht="15.75" customHeight="1" x14ac:dyDescent="0.25">
      <c r="A329" s="19">
        <v>116</v>
      </c>
      <c r="B329" s="10">
        <v>44280</v>
      </c>
      <c r="C329" s="13" t="s">
        <v>46</v>
      </c>
      <c r="D329" s="11" t="s">
        <v>1</v>
      </c>
      <c r="E329" s="11" t="s">
        <v>28</v>
      </c>
      <c r="F329" s="20">
        <v>31.722000000000001</v>
      </c>
      <c r="G329" s="20">
        <v>33.395000000000003</v>
      </c>
      <c r="H329" s="20">
        <v>42.57</v>
      </c>
      <c r="I329" s="20">
        <v>37.226999999999997</v>
      </c>
      <c r="J329" s="9">
        <f t="shared" si="10"/>
        <v>-1.6730000000000018</v>
      </c>
      <c r="K329" s="9">
        <f t="shared" si="11"/>
        <v>-10.847999999999999</v>
      </c>
    </row>
    <row r="330" spans="1:11" ht="15.75" customHeight="1" x14ac:dyDescent="0.25">
      <c r="A330" s="19">
        <v>142</v>
      </c>
      <c r="B330" s="10">
        <v>44280</v>
      </c>
      <c r="C330" s="13" t="s">
        <v>31</v>
      </c>
      <c r="D330" s="11" t="s">
        <v>1</v>
      </c>
      <c r="E330" s="11" t="s">
        <v>28</v>
      </c>
      <c r="F330" s="20">
        <v>36.332000000000001</v>
      </c>
      <c r="G330" s="20">
        <v>21.106000000000002</v>
      </c>
      <c r="H330" s="20">
        <v>22.791</v>
      </c>
      <c r="I330" s="20">
        <v>22.808</v>
      </c>
      <c r="J330" s="9">
        <f t="shared" si="10"/>
        <v>15.225999999999999</v>
      </c>
      <c r="K330" s="9">
        <f t="shared" si="11"/>
        <v>13.541</v>
      </c>
    </row>
    <row r="331" spans="1:11" ht="15.75" customHeight="1" x14ac:dyDescent="0.25">
      <c r="A331" s="19">
        <v>295</v>
      </c>
      <c r="B331" s="10">
        <v>44280</v>
      </c>
      <c r="C331" s="13" t="s">
        <v>58</v>
      </c>
      <c r="D331" s="11" t="s">
        <v>1</v>
      </c>
      <c r="E331" s="11" t="s">
        <v>28</v>
      </c>
      <c r="F331" s="20">
        <v>29.466999999999999</v>
      </c>
      <c r="G331" s="20">
        <v>32.597000000000001</v>
      </c>
      <c r="H331" s="20">
        <v>34.747</v>
      </c>
      <c r="I331" s="20">
        <v>38.466000000000001</v>
      </c>
      <c r="J331" s="9">
        <f t="shared" si="10"/>
        <v>-3.1300000000000026</v>
      </c>
      <c r="K331" s="9">
        <f t="shared" si="11"/>
        <v>-5.2800000000000011</v>
      </c>
    </row>
    <row r="332" spans="1:11" ht="15.75" customHeight="1" x14ac:dyDescent="0.25">
      <c r="A332" s="19">
        <v>357</v>
      </c>
      <c r="B332" s="10">
        <v>44281</v>
      </c>
      <c r="C332" s="13" t="s">
        <v>41</v>
      </c>
      <c r="D332" s="11" t="s">
        <v>1</v>
      </c>
      <c r="E332" s="11" t="s">
        <v>28</v>
      </c>
      <c r="F332" s="20">
        <v>35.362000000000002</v>
      </c>
      <c r="G332" s="20">
        <v>28.882000000000001</v>
      </c>
      <c r="H332" s="20">
        <v>29.815000000000001</v>
      </c>
      <c r="I332" s="20">
        <v>29.829000000000001</v>
      </c>
      <c r="J332" s="9">
        <f t="shared" si="10"/>
        <v>6.48</v>
      </c>
      <c r="K332" s="9">
        <f t="shared" si="11"/>
        <v>5.5470000000000006</v>
      </c>
    </row>
    <row r="333" spans="1:11" ht="15.75" customHeight="1" x14ac:dyDescent="0.25">
      <c r="A333" s="19">
        <v>104</v>
      </c>
      <c r="B333" s="10">
        <v>44282</v>
      </c>
      <c r="C333" s="13" t="s">
        <v>57</v>
      </c>
      <c r="D333" s="11" t="s">
        <v>1</v>
      </c>
      <c r="E333" s="11" t="s">
        <v>28</v>
      </c>
      <c r="F333" s="20">
        <v>31.565999999999999</v>
      </c>
      <c r="G333" s="20">
        <v>31.073</v>
      </c>
      <c r="H333" s="20">
        <v>31.939</v>
      </c>
      <c r="I333" s="20">
        <v>31.759</v>
      </c>
      <c r="J333" s="9">
        <f t="shared" si="10"/>
        <v>0.49299999999999855</v>
      </c>
      <c r="K333" s="9">
        <f t="shared" si="11"/>
        <v>-0.37300000000000111</v>
      </c>
    </row>
    <row r="334" spans="1:11" ht="15.75" customHeight="1" x14ac:dyDescent="0.25">
      <c r="A334" s="19">
        <v>315</v>
      </c>
      <c r="B334" s="10">
        <v>44282</v>
      </c>
      <c r="C334" s="13" t="s">
        <v>56</v>
      </c>
      <c r="D334" s="11" t="s">
        <v>1</v>
      </c>
      <c r="E334" s="11" t="s">
        <v>28</v>
      </c>
      <c r="F334" s="20">
        <v>35.197000000000003</v>
      </c>
      <c r="G334" s="20">
        <v>34.012</v>
      </c>
      <c r="H334" s="20">
        <v>35.844999999999999</v>
      </c>
      <c r="I334" s="20">
        <v>37.420999999999999</v>
      </c>
      <c r="J334" s="9">
        <f t="shared" si="10"/>
        <v>1.1850000000000023</v>
      </c>
      <c r="K334" s="9">
        <f t="shared" si="11"/>
        <v>-0.64799999999999613</v>
      </c>
    </row>
    <row r="335" spans="1:11" ht="15.75" customHeight="1" x14ac:dyDescent="0.25">
      <c r="A335" s="19">
        <v>317</v>
      </c>
      <c r="B335" s="10">
        <v>44284</v>
      </c>
      <c r="C335" s="13" t="s">
        <v>45</v>
      </c>
      <c r="D335" s="11" t="s">
        <v>54</v>
      </c>
      <c r="E335" s="11" t="s">
        <v>28</v>
      </c>
      <c r="F335" s="20">
        <v>31.033999999999999</v>
      </c>
      <c r="G335" s="20">
        <v>31.803999999999998</v>
      </c>
      <c r="H335" s="20">
        <v>51</v>
      </c>
      <c r="I335" s="20">
        <v>39.241999999999997</v>
      </c>
      <c r="J335" s="9">
        <f t="shared" si="10"/>
        <v>-0.76999999999999957</v>
      </c>
      <c r="K335" s="9">
        <f t="shared" si="11"/>
        <v>-19.966000000000001</v>
      </c>
    </row>
    <row r="336" spans="1:11" ht="15.75" customHeight="1" x14ac:dyDescent="0.25">
      <c r="A336" s="19">
        <v>330</v>
      </c>
      <c r="B336" s="10">
        <v>44284</v>
      </c>
      <c r="C336" s="13" t="s">
        <v>41</v>
      </c>
      <c r="D336" s="11" t="s">
        <v>27</v>
      </c>
      <c r="E336" s="11" t="s">
        <v>28</v>
      </c>
      <c r="F336" s="20">
        <v>33.143999999999998</v>
      </c>
      <c r="G336" s="20">
        <v>29.260999999999999</v>
      </c>
      <c r="H336" s="20">
        <v>33.887</v>
      </c>
      <c r="I336" s="20">
        <v>51</v>
      </c>
      <c r="J336" s="9">
        <f t="shared" si="10"/>
        <v>3.8829999999999991</v>
      </c>
      <c r="K336" s="9">
        <f t="shared" si="11"/>
        <v>-0.7430000000000021</v>
      </c>
    </row>
    <row r="337" spans="1:11" ht="15.75" customHeight="1" x14ac:dyDescent="0.25">
      <c r="A337" s="19">
        <v>360</v>
      </c>
      <c r="B337" s="10">
        <v>44284</v>
      </c>
      <c r="C337" s="13" t="s">
        <v>55</v>
      </c>
      <c r="D337" s="11" t="s">
        <v>1</v>
      </c>
      <c r="E337" s="11" t="s">
        <v>28</v>
      </c>
      <c r="F337" s="20">
        <v>31.652000000000001</v>
      </c>
      <c r="G337" s="20">
        <v>51</v>
      </c>
      <c r="H337" s="20">
        <v>51</v>
      </c>
      <c r="I337" s="20">
        <v>51</v>
      </c>
      <c r="J337" s="9">
        <f t="shared" si="10"/>
        <v>-19.347999999999999</v>
      </c>
      <c r="K337" s="9">
        <f t="shared" si="11"/>
        <v>-19.347999999999999</v>
      </c>
    </row>
    <row r="338" spans="1:11" ht="15.75" customHeight="1" x14ac:dyDescent="0.25">
      <c r="A338" s="19">
        <v>67</v>
      </c>
      <c r="B338" s="10">
        <v>44285</v>
      </c>
      <c r="C338" s="13" t="s">
        <v>31</v>
      </c>
      <c r="D338" s="11" t="s">
        <v>27</v>
      </c>
      <c r="E338" s="11" t="s">
        <v>28</v>
      </c>
      <c r="F338" s="20">
        <v>30.844999999999999</v>
      </c>
      <c r="G338" s="20">
        <v>35.087000000000003</v>
      </c>
      <c r="H338" s="20">
        <v>37.381999999999998</v>
      </c>
      <c r="I338" s="20">
        <v>51</v>
      </c>
      <c r="J338" s="9">
        <f t="shared" si="10"/>
        <v>-4.2420000000000044</v>
      </c>
      <c r="K338" s="9">
        <f t="shared" si="11"/>
        <v>-6.536999999999999</v>
      </c>
    </row>
    <row r="339" spans="1:11" ht="15.75" customHeight="1" x14ac:dyDescent="0.25">
      <c r="A339" s="19">
        <v>199</v>
      </c>
      <c r="B339" s="10">
        <v>44285</v>
      </c>
      <c r="C339" s="13" t="s">
        <v>26</v>
      </c>
      <c r="D339" s="11" t="s">
        <v>1</v>
      </c>
      <c r="E339" s="11" t="s">
        <v>28</v>
      </c>
      <c r="F339" s="20">
        <v>29.870999999999999</v>
      </c>
      <c r="G339" s="20">
        <v>30.945</v>
      </c>
      <c r="H339" s="20">
        <v>31.809000000000001</v>
      </c>
      <c r="I339" s="20">
        <v>31.945</v>
      </c>
      <c r="J339" s="9">
        <f t="shared" si="10"/>
        <v>-1.0740000000000016</v>
      </c>
      <c r="K339" s="9">
        <f t="shared" si="11"/>
        <v>-1.9380000000000024</v>
      </c>
    </row>
    <row r="340" spans="1:11" ht="15.75" customHeight="1" x14ac:dyDescent="0.25">
      <c r="A340" s="19">
        <v>252</v>
      </c>
      <c r="B340" s="10">
        <v>44285</v>
      </c>
      <c r="C340" s="13" t="s">
        <v>53</v>
      </c>
      <c r="D340" s="11" t="s">
        <v>1</v>
      </c>
      <c r="E340" s="11" t="s">
        <v>28</v>
      </c>
      <c r="F340" s="20">
        <v>30.468</v>
      </c>
      <c r="G340" s="20">
        <v>33.110999999999997</v>
      </c>
      <c r="H340" s="20">
        <v>35.378</v>
      </c>
      <c r="I340" s="20">
        <v>35.588000000000001</v>
      </c>
      <c r="J340" s="9">
        <f t="shared" si="10"/>
        <v>-2.6429999999999971</v>
      </c>
      <c r="K340" s="9">
        <f t="shared" si="11"/>
        <v>-4.91</v>
      </c>
    </row>
    <row r="341" spans="1:11" ht="15.75" customHeight="1" x14ac:dyDescent="0.25">
      <c r="A341" s="19">
        <v>262</v>
      </c>
      <c r="B341" s="10">
        <v>44285</v>
      </c>
      <c r="C341" s="13" t="s">
        <v>34</v>
      </c>
      <c r="D341" s="11" t="s">
        <v>1</v>
      </c>
      <c r="E341" s="11" t="s">
        <v>28</v>
      </c>
      <c r="F341" s="20">
        <v>35.186999999999998</v>
      </c>
      <c r="G341" s="20">
        <v>22.084</v>
      </c>
      <c r="H341" s="20">
        <v>22.977</v>
      </c>
      <c r="I341" s="20">
        <v>22.986999999999998</v>
      </c>
      <c r="J341" s="9">
        <f t="shared" si="10"/>
        <v>13.102999999999998</v>
      </c>
      <c r="K341" s="9">
        <f t="shared" si="11"/>
        <v>12.209999999999997</v>
      </c>
    </row>
    <row r="342" spans="1:11" ht="15.75" customHeight="1" x14ac:dyDescent="0.25">
      <c r="A342" s="19">
        <v>54</v>
      </c>
      <c r="B342" s="10">
        <v>44286</v>
      </c>
      <c r="C342" s="13" t="s">
        <v>41</v>
      </c>
      <c r="D342" s="11" t="s">
        <v>1</v>
      </c>
      <c r="E342" s="11" t="s">
        <v>28</v>
      </c>
      <c r="F342" s="20">
        <v>32.249000000000002</v>
      </c>
      <c r="G342" s="20">
        <v>28.99</v>
      </c>
      <c r="H342" s="20">
        <v>29.477</v>
      </c>
      <c r="I342" s="20">
        <v>29.552</v>
      </c>
      <c r="J342" s="9">
        <f t="shared" si="10"/>
        <v>3.2590000000000039</v>
      </c>
      <c r="K342" s="9">
        <f t="shared" si="11"/>
        <v>2.772000000000002</v>
      </c>
    </row>
    <row r="343" spans="1:11" ht="15.75" customHeight="1" x14ac:dyDescent="0.25">
      <c r="A343" s="19">
        <v>56</v>
      </c>
      <c r="B343" s="10">
        <v>44286</v>
      </c>
      <c r="C343" s="13" t="s">
        <v>46</v>
      </c>
      <c r="D343" s="11" t="s">
        <v>1</v>
      </c>
      <c r="E343" s="11" t="s">
        <v>52</v>
      </c>
      <c r="F343" s="20">
        <v>30.594000000000001</v>
      </c>
      <c r="G343" s="20">
        <v>36.023000000000003</v>
      </c>
      <c r="H343" s="20">
        <v>38.189</v>
      </c>
      <c r="I343" s="20">
        <v>51</v>
      </c>
      <c r="J343" s="9">
        <f t="shared" si="10"/>
        <v>-5.429000000000002</v>
      </c>
      <c r="K343" s="9">
        <f t="shared" si="11"/>
        <v>-7.5949999999999989</v>
      </c>
    </row>
    <row r="344" spans="1:11" ht="15.75" customHeight="1" x14ac:dyDescent="0.25">
      <c r="A344" s="19">
        <v>58</v>
      </c>
      <c r="B344" s="10">
        <v>44286</v>
      </c>
      <c r="C344" s="13" t="s">
        <v>26</v>
      </c>
      <c r="D344" s="11" t="s">
        <v>1</v>
      </c>
      <c r="E344" s="11" t="s">
        <v>28</v>
      </c>
      <c r="F344" s="20">
        <v>30.795999999999999</v>
      </c>
      <c r="G344" s="20">
        <v>26.495000000000001</v>
      </c>
      <c r="H344" s="20">
        <v>28.222999999999999</v>
      </c>
      <c r="I344" s="20">
        <v>27.655000000000001</v>
      </c>
      <c r="J344" s="9">
        <f t="shared" si="10"/>
        <v>4.3009999999999984</v>
      </c>
      <c r="K344" s="9">
        <f t="shared" si="11"/>
        <v>2.5730000000000004</v>
      </c>
    </row>
    <row r="345" spans="1:11" ht="15.75" customHeight="1" x14ac:dyDescent="0.25">
      <c r="A345" s="19">
        <v>93</v>
      </c>
      <c r="B345" s="10">
        <v>44286</v>
      </c>
      <c r="C345" s="13" t="s">
        <v>49</v>
      </c>
      <c r="D345" s="11" t="s">
        <v>1</v>
      </c>
      <c r="E345" s="11" t="s">
        <v>28</v>
      </c>
      <c r="F345" s="20">
        <v>29.757000000000001</v>
      </c>
      <c r="G345" s="20">
        <v>28.657</v>
      </c>
      <c r="H345" s="20">
        <v>29.57</v>
      </c>
      <c r="I345" s="20">
        <v>30.803000000000001</v>
      </c>
      <c r="J345" s="9">
        <f t="shared" si="10"/>
        <v>1.1000000000000014</v>
      </c>
      <c r="K345" s="9">
        <f t="shared" si="11"/>
        <v>0.18700000000000117</v>
      </c>
    </row>
    <row r="346" spans="1:11" ht="15.75" customHeight="1" x14ac:dyDescent="0.25">
      <c r="A346" s="19">
        <v>114</v>
      </c>
      <c r="B346" s="10">
        <v>44286</v>
      </c>
      <c r="C346" s="13" t="s">
        <v>45</v>
      </c>
      <c r="D346" s="11" t="s">
        <v>1</v>
      </c>
      <c r="E346" s="11" t="s">
        <v>28</v>
      </c>
      <c r="F346" s="20">
        <v>31.466000000000001</v>
      </c>
      <c r="G346" s="20">
        <v>30.106000000000002</v>
      </c>
      <c r="H346" s="20">
        <v>34.558999999999997</v>
      </c>
      <c r="I346" s="20">
        <v>32.098999999999997</v>
      </c>
      <c r="J346" s="9">
        <f t="shared" si="10"/>
        <v>1.3599999999999994</v>
      </c>
      <c r="K346" s="9">
        <f t="shared" si="11"/>
        <v>-3.0929999999999964</v>
      </c>
    </row>
    <row r="347" spans="1:11" ht="15.75" customHeight="1" x14ac:dyDescent="0.25">
      <c r="A347" s="19">
        <v>160</v>
      </c>
      <c r="B347" s="10">
        <v>44286</v>
      </c>
      <c r="C347" s="13" t="s">
        <v>42</v>
      </c>
      <c r="D347" s="11" t="s">
        <v>1</v>
      </c>
      <c r="E347" s="11" t="s">
        <v>28</v>
      </c>
      <c r="F347" s="20">
        <v>30.286000000000001</v>
      </c>
      <c r="G347" s="20">
        <v>29.606000000000002</v>
      </c>
      <c r="H347" s="20">
        <v>30.623999999999999</v>
      </c>
      <c r="I347" s="20">
        <v>31.128</v>
      </c>
      <c r="J347" s="9">
        <f t="shared" si="10"/>
        <v>0.67999999999999972</v>
      </c>
      <c r="K347" s="9">
        <f t="shared" si="11"/>
        <v>-0.33799999999999741</v>
      </c>
    </row>
    <row r="348" spans="1:11" ht="15.75" customHeight="1" x14ac:dyDescent="0.25">
      <c r="A348" s="19">
        <v>211</v>
      </c>
      <c r="B348" s="10">
        <v>44286</v>
      </c>
      <c r="C348" s="13" t="s">
        <v>50</v>
      </c>
      <c r="D348" s="11" t="s">
        <v>1</v>
      </c>
      <c r="E348" s="11" t="s">
        <v>28</v>
      </c>
      <c r="F348" s="20">
        <v>32.33</v>
      </c>
      <c r="G348" s="20">
        <v>34.685000000000002</v>
      </c>
      <c r="H348" s="20">
        <v>35.722999999999999</v>
      </c>
      <c r="I348" s="20">
        <v>43.744999999999997</v>
      </c>
      <c r="J348" s="9">
        <f t="shared" si="10"/>
        <v>-2.355000000000004</v>
      </c>
      <c r="K348" s="9">
        <f t="shared" si="11"/>
        <v>-3.3930000000000007</v>
      </c>
    </row>
    <row r="349" spans="1:11" ht="15.75" customHeight="1" x14ac:dyDescent="0.25">
      <c r="A349" s="19">
        <v>369</v>
      </c>
      <c r="B349" s="10">
        <v>44286</v>
      </c>
      <c r="C349" s="13" t="s">
        <v>51</v>
      </c>
      <c r="D349" s="11" t="s">
        <v>1</v>
      </c>
      <c r="E349" s="11" t="s">
        <v>28</v>
      </c>
      <c r="F349" s="20">
        <v>37.228000000000002</v>
      </c>
      <c r="G349" s="20">
        <v>18.16</v>
      </c>
      <c r="H349" s="20">
        <v>19.995000000000001</v>
      </c>
      <c r="I349" s="20">
        <v>19.254000000000001</v>
      </c>
      <c r="J349" s="9">
        <f t="shared" si="10"/>
        <v>19.068000000000001</v>
      </c>
      <c r="K349" s="9">
        <f t="shared" si="11"/>
        <v>17.233000000000001</v>
      </c>
    </row>
    <row r="350" spans="1:11" ht="15.75" customHeight="1" x14ac:dyDescent="0.25">
      <c r="A350" s="19">
        <v>44</v>
      </c>
      <c r="B350" s="10">
        <v>44287</v>
      </c>
      <c r="C350" s="8" t="s">
        <v>41</v>
      </c>
      <c r="D350" s="11" t="s">
        <v>1</v>
      </c>
      <c r="E350" s="11" t="s">
        <v>28</v>
      </c>
      <c r="F350" s="20">
        <v>35.090000000000003</v>
      </c>
      <c r="G350" s="20">
        <v>35.177999999999997</v>
      </c>
      <c r="H350" s="20">
        <v>37.969000000000001</v>
      </c>
      <c r="I350" s="20">
        <v>43.674999999999997</v>
      </c>
      <c r="J350" s="9">
        <f t="shared" si="10"/>
        <v>-8.7999999999993861E-2</v>
      </c>
      <c r="K350" s="9">
        <f t="shared" si="11"/>
        <v>-2.8789999999999978</v>
      </c>
    </row>
    <row r="351" spans="1:11" ht="15.75" customHeight="1" x14ac:dyDescent="0.25">
      <c r="A351" s="19">
        <v>172</v>
      </c>
      <c r="B351" s="10">
        <v>44288</v>
      </c>
      <c r="C351" s="13" t="s">
        <v>41</v>
      </c>
      <c r="D351" s="11" t="s">
        <v>1</v>
      </c>
      <c r="E351" s="11" t="s">
        <v>28</v>
      </c>
      <c r="F351" s="20">
        <v>33.35</v>
      </c>
      <c r="G351" s="20">
        <v>21.56</v>
      </c>
      <c r="H351" s="20">
        <v>28.966000000000001</v>
      </c>
      <c r="I351" s="20">
        <v>28.286000000000001</v>
      </c>
      <c r="J351" s="9">
        <f t="shared" si="10"/>
        <v>11.790000000000003</v>
      </c>
      <c r="K351" s="9">
        <f t="shared" si="11"/>
        <v>4.3840000000000003</v>
      </c>
    </row>
    <row r="352" spans="1:11" ht="15.75" customHeight="1" x14ac:dyDescent="0.25">
      <c r="A352" s="19">
        <v>200</v>
      </c>
      <c r="B352" s="10">
        <v>44289</v>
      </c>
      <c r="C352" s="13" t="s">
        <v>47</v>
      </c>
      <c r="D352" s="12" t="s">
        <v>1</v>
      </c>
      <c r="E352" s="11" t="s">
        <v>28</v>
      </c>
      <c r="F352" s="20">
        <v>29.52</v>
      </c>
      <c r="G352" s="20">
        <v>29.823</v>
      </c>
      <c r="H352" s="20">
        <v>30.463999999999999</v>
      </c>
      <c r="I352" s="20">
        <v>30.571999999999999</v>
      </c>
      <c r="J352" s="9">
        <f t="shared" si="10"/>
        <v>-0.30300000000000082</v>
      </c>
      <c r="K352" s="9">
        <f t="shared" si="11"/>
        <v>-0.94399999999999906</v>
      </c>
    </row>
    <row r="353" spans="1:11" ht="15.75" customHeight="1" x14ac:dyDescent="0.25">
      <c r="A353" s="19">
        <v>280</v>
      </c>
      <c r="B353" s="10">
        <v>44289</v>
      </c>
      <c r="C353" s="13" t="s">
        <v>44</v>
      </c>
      <c r="D353" s="12" t="s">
        <v>1</v>
      </c>
      <c r="E353" s="11" t="s">
        <v>28</v>
      </c>
      <c r="F353" s="20">
        <v>33.741</v>
      </c>
      <c r="G353" s="20">
        <v>26.327000000000002</v>
      </c>
      <c r="H353" s="20">
        <v>27.231999999999999</v>
      </c>
      <c r="I353" s="20">
        <v>27.053000000000001</v>
      </c>
      <c r="J353" s="9">
        <f t="shared" si="10"/>
        <v>7.4139999999999979</v>
      </c>
      <c r="K353" s="9">
        <f t="shared" si="11"/>
        <v>6.5090000000000003</v>
      </c>
    </row>
    <row r="354" spans="1:11" ht="15.75" customHeight="1" x14ac:dyDescent="0.25">
      <c r="A354" s="19">
        <v>313</v>
      </c>
      <c r="B354" s="10">
        <v>44289</v>
      </c>
      <c r="C354" s="13" t="s">
        <v>48</v>
      </c>
      <c r="D354" s="12" t="s">
        <v>1</v>
      </c>
      <c r="E354" s="11" t="s">
        <v>28</v>
      </c>
      <c r="F354" s="20">
        <v>30.372</v>
      </c>
      <c r="G354" s="20">
        <v>31.093</v>
      </c>
      <c r="H354" s="20">
        <v>32.506</v>
      </c>
      <c r="I354" s="20">
        <v>36.183</v>
      </c>
      <c r="J354" s="9">
        <f t="shared" si="10"/>
        <v>-0.72100000000000009</v>
      </c>
      <c r="K354" s="9">
        <f t="shared" si="11"/>
        <v>-2.1340000000000003</v>
      </c>
    </row>
    <row r="355" spans="1:11" ht="15.75" customHeight="1" x14ac:dyDescent="0.25">
      <c r="A355" s="19">
        <v>79</v>
      </c>
      <c r="B355" s="10">
        <v>44291</v>
      </c>
      <c r="C355" s="13" t="s">
        <v>31</v>
      </c>
      <c r="D355" s="11" t="s">
        <v>27</v>
      </c>
      <c r="E355" s="11" t="s">
        <v>28</v>
      </c>
      <c r="F355" s="20">
        <v>38.954999999999998</v>
      </c>
      <c r="G355" s="20">
        <v>21.456</v>
      </c>
      <c r="H355" s="20">
        <v>22.495999999999999</v>
      </c>
      <c r="I355" s="20">
        <v>51</v>
      </c>
      <c r="J355" s="9">
        <f t="shared" si="10"/>
        <v>17.498999999999999</v>
      </c>
      <c r="K355" s="9">
        <f t="shared" si="11"/>
        <v>16.459</v>
      </c>
    </row>
    <row r="356" spans="1:11" ht="15.75" customHeight="1" x14ac:dyDescent="0.25">
      <c r="A356" s="19">
        <v>80</v>
      </c>
      <c r="B356" s="10">
        <v>44291</v>
      </c>
      <c r="C356" s="13" t="s">
        <v>42</v>
      </c>
      <c r="D356" s="11" t="s">
        <v>27</v>
      </c>
      <c r="E356" s="11" t="s">
        <v>28</v>
      </c>
      <c r="F356" s="20">
        <v>33.497999999999998</v>
      </c>
      <c r="G356" s="20">
        <v>44.432000000000002</v>
      </c>
      <c r="H356" s="20">
        <v>40.518999999999998</v>
      </c>
      <c r="I356" s="20">
        <v>51</v>
      </c>
      <c r="J356" s="9">
        <f t="shared" si="10"/>
        <v>-10.934000000000005</v>
      </c>
      <c r="K356" s="9">
        <f t="shared" si="11"/>
        <v>-7.0210000000000008</v>
      </c>
    </row>
    <row r="357" spans="1:11" ht="15.75" customHeight="1" x14ac:dyDescent="0.25">
      <c r="A357" s="19">
        <v>152</v>
      </c>
      <c r="B357" s="10">
        <v>44292</v>
      </c>
      <c r="C357" s="8" t="s">
        <v>31</v>
      </c>
      <c r="D357" s="11" t="s">
        <v>27</v>
      </c>
      <c r="E357" s="11" t="s">
        <v>28</v>
      </c>
      <c r="F357" s="20">
        <v>29.856999999999999</v>
      </c>
      <c r="G357" s="20">
        <v>30.963000000000001</v>
      </c>
      <c r="H357" s="20">
        <v>32.274999999999999</v>
      </c>
      <c r="I357" s="20">
        <v>51</v>
      </c>
      <c r="J357" s="9">
        <f t="shared" si="10"/>
        <v>-1.1060000000000016</v>
      </c>
      <c r="K357" s="9">
        <f t="shared" si="11"/>
        <v>-2.4179999999999993</v>
      </c>
    </row>
    <row r="358" spans="1:11" ht="15.75" customHeight="1" x14ac:dyDescent="0.25">
      <c r="A358" s="19">
        <v>90</v>
      </c>
      <c r="B358" s="10">
        <v>44293</v>
      </c>
      <c r="C358" s="13" t="s">
        <v>46</v>
      </c>
      <c r="D358" s="11" t="s">
        <v>1</v>
      </c>
      <c r="E358" s="11" t="s">
        <v>28</v>
      </c>
      <c r="F358" s="20">
        <v>30.613</v>
      </c>
      <c r="G358" s="20">
        <v>30.33</v>
      </c>
      <c r="H358" s="20">
        <v>30.738</v>
      </c>
      <c r="I358" s="20">
        <v>31.009</v>
      </c>
      <c r="J358" s="9">
        <f t="shared" si="10"/>
        <v>0.28300000000000125</v>
      </c>
      <c r="K358" s="9">
        <f t="shared" si="11"/>
        <v>-0.125</v>
      </c>
    </row>
    <row r="359" spans="1:11" ht="15.75" customHeight="1" x14ac:dyDescent="0.25">
      <c r="A359" s="19">
        <v>162</v>
      </c>
      <c r="B359" s="10">
        <v>44293</v>
      </c>
      <c r="C359" s="13" t="s">
        <v>45</v>
      </c>
      <c r="D359" s="11" t="s">
        <v>1</v>
      </c>
      <c r="E359" s="11" t="s">
        <v>28</v>
      </c>
      <c r="F359" s="20">
        <v>33.536000000000001</v>
      </c>
      <c r="G359" s="20">
        <v>23.204000000000001</v>
      </c>
      <c r="H359" s="20">
        <v>21.742000000000001</v>
      </c>
      <c r="I359" s="20">
        <v>23.614999999999998</v>
      </c>
      <c r="J359" s="9">
        <f t="shared" si="10"/>
        <v>10.332000000000001</v>
      </c>
      <c r="K359" s="9">
        <f t="shared" si="11"/>
        <v>11.794</v>
      </c>
    </row>
    <row r="360" spans="1:11" ht="15.75" customHeight="1" x14ac:dyDescent="0.25">
      <c r="A360" s="19">
        <v>194</v>
      </c>
      <c r="B360" s="10">
        <v>44293</v>
      </c>
      <c r="C360" s="13" t="s">
        <v>41</v>
      </c>
      <c r="D360" s="11" t="s">
        <v>1</v>
      </c>
      <c r="E360" s="11" t="s">
        <v>28</v>
      </c>
      <c r="F360" s="20">
        <v>36.762</v>
      </c>
      <c r="G360" s="20">
        <v>22.593</v>
      </c>
      <c r="H360" s="20">
        <v>22.920999999999999</v>
      </c>
      <c r="I360" s="20">
        <v>23.061</v>
      </c>
      <c r="J360" s="9">
        <f t="shared" si="10"/>
        <v>14.169</v>
      </c>
      <c r="K360" s="9">
        <f t="shared" si="11"/>
        <v>13.841000000000001</v>
      </c>
    </row>
    <row r="361" spans="1:11" ht="15.75" customHeight="1" x14ac:dyDescent="0.25">
      <c r="A361" s="19">
        <v>229</v>
      </c>
      <c r="B361" s="10">
        <v>44293</v>
      </c>
      <c r="C361" s="13" t="s">
        <v>26</v>
      </c>
      <c r="D361" s="11" t="s">
        <v>1</v>
      </c>
      <c r="E361" s="11" t="s">
        <v>28</v>
      </c>
      <c r="F361" s="20">
        <v>29.795000000000002</v>
      </c>
      <c r="G361" s="20">
        <v>25.866</v>
      </c>
      <c r="H361" s="20">
        <v>26.78</v>
      </c>
      <c r="I361" s="20">
        <v>26.564</v>
      </c>
      <c r="J361" s="9">
        <f t="shared" si="10"/>
        <v>3.929000000000002</v>
      </c>
      <c r="K361" s="9">
        <f t="shared" si="11"/>
        <v>3.0150000000000006</v>
      </c>
    </row>
    <row r="362" spans="1:11" ht="15.75" customHeight="1" x14ac:dyDescent="0.25">
      <c r="A362" s="19">
        <v>356</v>
      </c>
      <c r="B362" s="10">
        <v>44293</v>
      </c>
      <c r="C362" s="13" t="s">
        <v>37</v>
      </c>
      <c r="D362" s="11" t="s">
        <v>1</v>
      </c>
      <c r="E362" s="11" t="s">
        <v>28</v>
      </c>
      <c r="F362" s="20">
        <v>31.934000000000001</v>
      </c>
      <c r="G362" s="20">
        <v>28.776</v>
      </c>
      <c r="H362" s="20">
        <v>31.145</v>
      </c>
      <c r="I362" s="20">
        <v>30.632999999999999</v>
      </c>
      <c r="J362" s="9">
        <f t="shared" si="10"/>
        <v>3.1580000000000013</v>
      </c>
      <c r="K362" s="9">
        <f t="shared" si="11"/>
        <v>0.78900000000000148</v>
      </c>
    </row>
    <row r="363" spans="1:11" ht="15.75" customHeight="1" x14ac:dyDescent="0.25">
      <c r="A363" s="19">
        <v>359</v>
      </c>
      <c r="B363" s="10">
        <v>44293</v>
      </c>
      <c r="C363" s="13" t="s">
        <v>42</v>
      </c>
      <c r="D363" s="11" t="s">
        <v>27</v>
      </c>
      <c r="E363" s="11" t="s">
        <v>28</v>
      </c>
      <c r="F363" s="20">
        <v>33.31</v>
      </c>
      <c r="G363" s="20">
        <v>22.297999999999998</v>
      </c>
      <c r="H363" s="20">
        <v>22.718</v>
      </c>
      <c r="I363" s="20">
        <v>51</v>
      </c>
      <c r="J363" s="9">
        <f t="shared" si="10"/>
        <v>11.012000000000004</v>
      </c>
      <c r="K363" s="9">
        <f t="shared" si="11"/>
        <v>10.592000000000002</v>
      </c>
    </row>
    <row r="364" spans="1:11" ht="15.75" customHeight="1" x14ac:dyDescent="0.25">
      <c r="A364" s="19">
        <v>55</v>
      </c>
      <c r="B364" s="10">
        <v>44294</v>
      </c>
      <c r="C364" s="8" t="s">
        <v>31</v>
      </c>
      <c r="D364" s="11" t="s">
        <v>1</v>
      </c>
      <c r="E364" s="11" t="s">
        <v>28</v>
      </c>
      <c r="F364" s="20">
        <v>32.090000000000003</v>
      </c>
      <c r="G364" s="20">
        <v>28.928000000000001</v>
      </c>
      <c r="H364" s="20">
        <v>31.149000000000001</v>
      </c>
      <c r="I364" s="20">
        <v>21.838000000000001</v>
      </c>
      <c r="J364" s="9">
        <f t="shared" si="10"/>
        <v>3.1620000000000026</v>
      </c>
      <c r="K364" s="9">
        <f t="shared" si="11"/>
        <v>0.9410000000000025</v>
      </c>
    </row>
    <row r="365" spans="1:11" ht="15.75" customHeight="1" x14ac:dyDescent="0.25">
      <c r="A365" s="19">
        <v>43</v>
      </c>
      <c r="B365" s="10">
        <v>44295</v>
      </c>
      <c r="C365" s="8" t="s">
        <v>41</v>
      </c>
      <c r="D365" s="11" t="s">
        <v>27</v>
      </c>
      <c r="E365" s="11" t="s">
        <v>28</v>
      </c>
      <c r="F365" s="20">
        <v>30.699000000000002</v>
      </c>
      <c r="G365" s="20">
        <v>25.140999999999998</v>
      </c>
      <c r="H365" s="20">
        <v>25.829000000000001</v>
      </c>
      <c r="I365" s="20">
        <v>51</v>
      </c>
      <c r="J365" s="9">
        <f t="shared" si="10"/>
        <v>5.5580000000000034</v>
      </c>
      <c r="K365" s="9">
        <f t="shared" si="11"/>
        <v>4.870000000000001</v>
      </c>
    </row>
    <row r="366" spans="1:11" ht="15.75" customHeight="1" x14ac:dyDescent="0.25">
      <c r="A366" s="19">
        <v>381</v>
      </c>
      <c r="B366" s="10">
        <v>44299</v>
      </c>
      <c r="C366" s="13" t="s">
        <v>41</v>
      </c>
      <c r="D366" s="11" t="s">
        <v>1</v>
      </c>
      <c r="E366" s="11" t="s">
        <v>28</v>
      </c>
      <c r="F366" s="20">
        <v>34.683999999999997</v>
      </c>
      <c r="G366" s="20">
        <v>31.468</v>
      </c>
      <c r="H366" s="20">
        <v>32.191000000000003</v>
      </c>
      <c r="I366" s="20">
        <v>33.773000000000003</v>
      </c>
      <c r="J366" s="9">
        <f t="shared" si="10"/>
        <v>3.2159999999999975</v>
      </c>
      <c r="K366" s="9">
        <f t="shared" si="11"/>
        <v>2.492999999999995</v>
      </c>
    </row>
    <row r="367" spans="1:11" ht="15.75" customHeight="1" x14ac:dyDescent="0.25">
      <c r="A367" s="19">
        <v>221</v>
      </c>
      <c r="B367" s="10">
        <v>44300</v>
      </c>
      <c r="C367" s="13" t="s">
        <v>31</v>
      </c>
      <c r="D367" s="11" t="s">
        <v>27</v>
      </c>
      <c r="E367" s="11" t="s">
        <v>28</v>
      </c>
      <c r="F367" s="20">
        <v>34.326999999999998</v>
      </c>
      <c r="G367" s="20">
        <v>20.238</v>
      </c>
      <c r="H367" s="20">
        <v>30.966000000000001</v>
      </c>
      <c r="I367" s="20">
        <v>51</v>
      </c>
      <c r="J367" s="9">
        <f t="shared" si="10"/>
        <v>14.088999999999999</v>
      </c>
      <c r="K367" s="9">
        <f t="shared" si="11"/>
        <v>3.3609999999999971</v>
      </c>
    </row>
    <row r="368" spans="1:11" ht="15.75" customHeight="1" x14ac:dyDescent="0.25">
      <c r="A368" s="19">
        <v>371</v>
      </c>
      <c r="B368" s="10">
        <v>44300</v>
      </c>
      <c r="C368" s="13" t="s">
        <v>42</v>
      </c>
      <c r="D368" s="11" t="s">
        <v>27</v>
      </c>
      <c r="E368" s="11" t="s">
        <v>28</v>
      </c>
      <c r="F368" s="20">
        <v>35.838000000000001</v>
      </c>
      <c r="G368" s="20">
        <v>11.119</v>
      </c>
      <c r="H368" s="20">
        <v>21.376000000000001</v>
      </c>
      <c r="I368" s="20">
        <v>51</v>
      </c>
      <c r="J368" s="9">
        <f t="shared" si="10"/>
        <v>24.719000000000001</v>
      </c>
      <c r="K368" s="9">
        <f t="shared" si="11"/>
        <v>14.462</v>
      </c>
    </row>
    <row r="369" spans="1:11" ht="15.75" customHeight="1" x14ac:dyDescent="0.25">
      <c r="A369" s="19">
        <v>150</v>
      </c>
      <c r="B369" s="10">
        <v>44301</v>
      </c>
      <c r="C369" s="13" t="s">
        <v>41</v>
      </c>
      <c r="D369" s="11" t="s">
        <v>27</v>
      </c>
      <c r="E369" s="11" t="s">
        <v>28</v>
      </c>
      <c r="F369" s="20">
        <v>31.286000000000001</v>
      </c>
      <c r="G369" s="20">
        <v>31.963999999999999</v>
      </c>
      <c r="H369" s="20">
        <v>32.692999999999998</v>
      </c>
      <c r="I369" s="20">
        <v>51</v>
      </c>
      <c r="J369" s="9">
        <f t="shared" si="10"/>
        <v>-0.67799999999999727</v>
      </c>
      <c r="K369" s="9">
        <f t="shared" si="11"/>
        <v>-1.4069999999999965</v>
      </c>
    </row>
    <row r="370" spans="1:11" ht="15.75" customHeight="1" x14ac:dyDescent="0.25">
      <c r="A370" s="19">
        <v>225</v>
      </c>
      <c r="B370" s="10">
        <v>44301</v>
      </c>
      <c r="C370" s="13" t="s">
        <v>26</v>
      </c>
      <c r="D370" s="11" t="s">
        <v>27</v>
      </c>
      <c r="E370" s="11" t="s">
        <v>28</v>
      </c>
      <c r="F370" s="20">
        <v>32.49</v>
      </c>
      <c r="G370" s="20">
        <v>44.933999999999997</v>
      </c>
      <c r="H370" s="20">
        <v>36.798999999999999</v>
      </c>
      <c r="I370" s="20">
        <v>51</v>
      </c>
      <c r="J370" s="9">
        <f t="shared" si="10"/>
        <v>-12.443999999999996</v>
      </c>
      <c r="K370" s="9">
        <f t="shared" si="11"/>
        <v>-4.3089999999999975</v>
      </c>
    </row>
    <row r="371" spans="1:11" ht="15.75" customHeight="1" x14ac:dyDescent="0.25">
      <c r="A371" s="19">
        <v>286</v>
      </c>
      <c r="B371" s="10">
        <v>44301</v>
      </c>
      <c r="C371" s="13" t="s">
        <v>34</v>
      </c>
      <c r="D371" s="11" t="s">
        <v>27</v>
      </c>
      <c r="E371" s="11" t="s">
        <v>28</v>
      </c>
      <c r="F371" s="20">
        <v>31.69</v>
      </c>
      <c r="G371" s="20">
        <v>32.393999999999998</v>
      </c>
      <c r="H371" s="20">
        <v>32.508000000000003</v>
      </c>
      <c r="I371" s="20">
        <v>51</v>
      </c>
      <c r="J371" s="9">
        <f t="shared" si="10"/>
        <v>-0.70399999999999707</v>
      </c>
      <c r="K371" s="9">
        <f t="shared" si="11"/>
        <v>-0.81800000000000139</v>
      </c>
    </row>
    <row r="372" spans="1:11" ht="15.75" customHeight="1" x14ac:dyDescent="0.25">
      <c r="A372" s="19">
        <v>129</v>
      </c>
      <c r="B372" s="10">
        <v>44303</v>
      </c>
      <c r="C372" s="13" t="s">
        <v>39</v>
      </c>
      <c r="D372" s="11" t="s">
        <v>27</v>
      </c>
      <c r="E372" s="11" t="s">
        <v>28</v>
      </c>
      <c r="F372" s="20">
        <v>37.783999999999999</v>
      </c>
      <c r="G372" s="20">
        <v>41.845999999999997</v>
      </c>
      <c r="H372" s="20">
        <v>41.795000000000002</v>
      </c>
      <c r="I372" s="20">
        <v>51</v>
      </c>
      <c r="J372" s="9">
        <f t="shared" si="10"/>
        <v>-4.0619999999999976</v>
      </c>
      <c r="K372" s="9">
        <f t="shared" si="11"/>
        <v>-4.0110000000000028</v>
      </c>
    </row>
    <row r="373" spans="1:11" ht="15.75" customHeight="1" x14ac:dyDescent="0.25">
      <c r="A373" s="19">
        <v>364</v>
      </c>
      <c r="B373" s="10">
        <v>44303</v>
      </c>
      <c r="C373" s="13" t="s">
        <v>38</v>
      </c>
      <c r="D373" s="11" t="s">
        <v>27</v>
      </c>
      <c r="E373" s="11" t="s">
        <v>28</v>
      </c>
      <c r="F373" s="20">
        <v>44.07</v>
      </c>
      <c r="G373" s="20">
        <v>47.420999999999999</v>
      </c>
      <c r="H373" s="20">
        <v>45.052</v>
      </c>
      <c r="I373" s="20">
        <v>51</v>
      </c>
      <c r="J373" s="9">
        <f t="shared" si="10"/>
        <v>-3.3509999999999991</v>
      </c>
      <c r="K373" s="9">
        <f t="shared" si="11"/>
        <v>-0.98199999999999932</v>
      </c>
    </row>
    <row r="374" spans="1:11" ht="15.75" customHeight="1" x14ac:dyDescent="0.25">
      <c r="A374" s="19">
        <v>182</v>
      </c>
      <c r="B374" s="10">
        <v>44305</v>
      </c>
      <c r="C374" s="8" t="s">
        <v>31</v>
      </c>
      <c r="D374" s="11" t="s">
        <v>27</v>
      </c>
      <c r="E374" s="11" t="s">
        <v>28</v>
      </c>
      <c r="F374" s="20">
        <v>40.037999999999997</v>
      </c>
      <c r="G374" s="20">
        <v>27.978999999999999</v>
      </c>
      <c r="H374" s="20">
        <v>29.597999999999999</v>
      </c>
      <c r="I374" s="20">
        <v>51</v>
      </c>
      <c r="J374" s="9">
        <f t="shared" si="10"/>
        <v>12.058999999999997</v>
      </c>
      <c r="K374" s="9">
        <f t="shared" si="11"/>
        <v>10.439999999999998</v>
      </c>
    </row>
    <row r="375" spans="1:11" ht="15.75" customHeight="1" x14ac:dyDescent="0.25">
      <c r="A375" s="19">
        <v>269</v>
      </c>
      <c r="B375" s="10">
        <v>44306</v>
      </c>
      <c r="C375" s="8" t="s">
        <v>31</v>
      </c>
      <c r="D375" s="11" t="s">
        <v>27</v>
      </c>
      <c r="E375" s="11" t="s">
        <v>28</v>
      </c>
      <c r="F375" s="20">
        <v>29.513999999999999</v>
      </c>
      <c r="G375" s="20">
        <v>26.568000000000001</v>
      </c>
      <c r="H375" s="20">
        <v>27.58</v>
      </c>
      <c r="I375" s="20">
        <v>51</v>
      </c>
      <c r="J375" s="9">
        <f t="shared" si="10"/>
        <v>2.945999999999998</v>
      </c>
      <c r="K375" s="9">
        <f t="shared" si="11"/>
        <v>1.9340000000000011</v>
      </c>
    </row>
    <row r="376" spans="1:11" ht="15.75" customHeight="1" x14ac:dyDescent="0.25">
      <c r="A376" s="19">
        <v>69</v>
      </c>
      <c r="B376" s="10">
        <v>44307</v>
      </c>
      <c r="C376" s="13" t="s">
        <v>36</v>
      </c>
      <c r="D376" s="11" t="s">
        <v>27</v>
      </c>
      <c r="E376" s="11" t="s">
        <v>28</v>
      </c>
      <c r="F376" s="20">
        <v>32.451000000000001</v>
      </c>
      <c r="G376" s="20">
        <v>40.363</v>
      </c>
      <c r="H376" s="20">
        <v>38.860999999999997</v>
      </c>
      <c r="I376" s="20">
        <v>51</v>
      </c>
      <c r="J376" s="9">
        <f t="shared" si="10"/>
        <v>-7.911999999999999</v>
      </c>
      <c r="K376" s="9">
        <f t="shared" si="11"/>
        <v>-6.4099999999999966</v>
      </c>
    </row>
    <row r="377" spans="1:11" ht="15.75" customHeight="1" x14ac:dyDescent="0.25">
      <c r="A377" s="19">
        <v>281</v>
      </c>
      <c r="B377" s="10">
        <v>44307</v>
      </c>
      <c r="C377" s="13" t="s">
        <v>37</v>
      </c>
      <c r="D377" s="11" t="s">
        <v>27</v>
      </c>
      <c r="E377" s="11" t="s">
        <v>28</v>
      </c>
      <c r="F377" s="20">
        <v>31.556000000000001</v>
      </c>
      <c r="G377" s="20">
        <v>42.164999999999999</v>
      </c>
      <c r="H377" s="20">
        <v>44.96</v>
      </c>
      <c r="I377" s="20">
        <v>51</v>
      </c>
      <c r="J377" s="9">
        <f t="shared" si="10"/>
        <v>-10.608999999999998</v>
      </c>
      <c r="K377" s="9">
        <f t="shared" si="11"/>
        <v>-13.404</v>
      </c>
    </row>
    <row r="378" spans="1:11" ht="15.75" customHeight="1" x14ac:dyDescent="0.25">
      <c r="A378" s="19">
        <v>29</v>
      </c>
      <c r="B378" s="10">
        <v>44309</v>
      </c>
      <c r="C378" s="13" t="s">
        <v>34</v>
      </c>
      <c r="D378" s="11" t="s">
        <v>1</v>
      </c>
      <c r="E378" s="11" t="s">
        <v>28</v>
      </c>
      <c r="F378" s="20">
        <v>33.094000000000001</v>
      </c>
      <c r="G378" s="20">
        <v>31.829000000000001</v>
      </c>
      <c r="H378" s="20">
        <v>32.686</v>
      </c>
      <c r="I378" s="20">
        <v>51</v>
      </c>
      <c r="J378" s="9">
        <f t="shared" si="10"/>
        <v>1.2650000000000006</v>
      </c>
      <c r="K378" s="9">
        <f t="shared" si="11"/>
        <v>0.40800000000000125</v>
      </c>
    </row>
    <row r="379" spans="1:11" ht="15.75" customHeight="1" x14ac:dyDescent="0.25">
      <c r="A379" s="19">
        <v>83</v>
      </c>
      <c r="B379" s="10">
        <v>44317</v>
      </c>
      <c r="C379" s="8" t="s">
        <v>33</v>
      </c>
      <c r="D379" s="11" t="s">
        <v>27</v>
      </c>
      <c r="E379" s="11" t="s">
        <v>28</v>
      </c>
      <c r="F379" s="20">
        <v>42.881</v>
      </c>
      <c r="G379" s="20">
        <v>18.649000000000001</v>
      </c>
      <c r="H379" s="20">
        <v>20.646999999999998</v>
      </c>
      <c r="I379" s="20">
        <v>51</v>
      </c>
      <c r="J379" s="9">
        <f t="shared" si="10"/>
        <v>24.231999999999999</v>
      </c>
      <c r="K379" s="9">
        <f t="shared" si="11"/>
        <v>22.234000000000002</v>
      </c>
    </row>
    <row r="380" spans="1:11" ht="15.75" customHeight="1" x14ac:dyDescent="0.25">
      <c r="A380" s="19">
        <v>8</v>
      </c>
      <c r="B380" s="10">
        <v>44320</v>
      </c>
      <c r="C380" s="13" t="s">
        <v>31</v>
      </c>
      <c r="D380" s="11" t="s">
        <v>27</v>
      </c>
      <c r="E380" s="11" t="s">
        <v>130</v>
      </c>
      <c r="F380" s="20">
        <v>32.396000000000001</v>
      </c>
      <c r="G380" s="20">
        <v>28.335999999999999</v>
      </c>
      <c r="H380" s="20">
        <v>29.513999999999999</v>
      </c>
      <c r="I380" s="20">
        <v>51</v>
      </c>
      <c r="J380" s="9">
        <f t="shared" si="10"/>
        <v>4.0600000000000023</v>
      </c>
      <c r="K380" s="9">
        <f t="shared" si="11"/>
        <v>2.8820000000000014</v>
      </c>
    </row>
    <row r="381" spans="1:11" ht="15.75" customHeight="1" x14ac:dyDescent="0.25">
      <c r="A381" s="19">
        <v>130</v>
      </c>
      <c r="B381" s="10">
        <v>44321</v>
      </c>
      <c r="C381" s="8" t="s">
        <v>26</v>
      </c>
      <c r="D381" s="11" t="s">
        <v>27</v>
      </c>
      <c r="E381" s="11" t="s">
        <v>28</v>
      </c>
      <c r="F381" s="20">
        <v>33.695999999999998</v>
      </c>
      <c r="G381" s="20">
        <v>36.088999999999999</v>
      </c>
      <c r="H381" s="20">
        <v>36.273000000000003</v>
      </c>
      <c r="I381" s="20">
        <v>51</v>
      </c>
      <c r="J381" s="9">
        <f t="shared" si="10"/>
        <v>-2.3930000000000007</v>
      </c>
      <c r="K381" s="9">
        <f t="shared" si="11"/>
        <v>-2.5770000000000053</v>
      </c>
    </row>
    <row r="382" spans="1:11" ht="15.75" customHeight="1" x14ac:dyDescent="0.25">
      <c r="A382" s="19">
        <v>306</v>
      </c>
      <c r="B382" s="10">
        <v>44321</v>
      </c>
      <c r="C382" s="8" t="s">
        <v>30</v>
      </c>
      <c r="D382" s="11" t="s">
        <v>27</v>
      </c>
      <c r="E382" s="11" t="s">
        <v>28</v>
      </c>
      <c r="F382" s="20">
        <v>31.981000000000002</v>
      </c>
      <c r="G382" s="20">
        <v>31.446000000000002</v>
      </c>
      <c r="H382" s="20">
        <v>32.366</v>
      </c>
      <c r="I382" s="20">
        <v>51</v>
      </c>
      <c r="J382" s="9">
        <f t="shared" si="10"/>
        <v>0.53500000000000014</v>
      </c>
      <c r="K382" s="9">
        <f t="shared" si="11"/>
        <v>-0.38499999999999801</v>
      </c>
    </row>
    <row r="383" spans="1:11" ht="15.75" customHeight="1" x14ac:dyDescent="0.25">
      <c r="C383" s="15"/>
    </row>
    <row r="384" spans="1:11" ht="15.75" customHeight="1" x14ac:dyDescent="0.25">
      <c r="C384" s="15"/>
    </row>
    <row r="385" spans="3:3" ht="15.75" customHeight="1" x14ac:dyDescent="0.25">
      <c r="C385" s="15"/>
    </row>
    <row r="386" spans="3:3" ht="15.75" customHeight="1" x14ac:dyDescent="0.25">
      <c r="C386" s="15"/>
    </row>
    <row r="387" spans="3:3" ht="15.75" customHeight="1" x14ac:dyDescent="0.25">
      <c r="C387" s="15"/>
    </row>
    <row r="388" spans="3:3" ht="15.75" customHeight="1" x14ac:dyDescent="0.25">
      <c r="C388" s="15"/>
    </row>
    <row r="389" spans="3:3" ht="15.75" customHeight="1" x14ac:dyDescent="0.25">
      <c r="C389" s="15"/>
    </row>
    <row r="390" spans="3:3" ht="15.75" customHeight="1" x14ac:dyDescent="0.25">
      <c r="C390" s="15"/>
    </row>
    <row r="391" spans="3:3" ht="15.75" customHeight="1" x14ac:dyDescent="0.25">
      <c r="C391" s="15"/>
    </row>
    <row r="392" spans="3:3" ht="15.75" customHeight="1" x14ac:dyDescent="0.25">
      <c r="C392" s="15"/>
    </row>
    <row r="393" spans="3:3" ht="15.75" customHeight="1" x14ac:dyDescent="0.25">
      <c r="C393" s="15"/>
    </row>
    <row r="394" spans="3:3" ht="15.75" customHeight="1" x14ac:dyDescent="0.25">
      <c r="C394" s="15"/>
    </row>
    <row r="395" spans="3:3" ht="15.75" customHeight="1" x14ac:dyDescent="0.25">
      <c r="C395" s="15"/>
    </row>
    <row r="396" spans="3:3" ht="15.75" customHeight="1" x14ac:dyDescent="0.25">
      <c r="C396" s="15"/>
    </row>
    <row r="397" spans="3:3" ht="15.75" customHeight="1" x14ac:dyDescent="0.25">
      <c r="C397" s="15"/>
    </row>
    <row r="398" spans="3:3" ht="15.75" customHeight="1" x14ac:dyDescent="0.25">
      <c r="C398" s="15"/>
    </row>
    <row r="399" spans="3:3" ht="15.75" customHeight="1" x14ac:dyDescent="0.25">
      <c r="C399" s="15"/>
    </row>
    <row r="400" spans="3:3" ht="15.75" customHeight="1" x14ac:dyDescent="0.25">
      <c r="C400" s="15"/>
    </row>
    <row r="401" spans="3:3" ht="15.75" customHeight="1" x14ac:dyDescent="0.25">
      <c r="C401" s="15"/>
    </row>
    <row r="402" spans="3:3" ht="15.75" customHeight="1" x14ac:dyDescent="0.25">
      <c r="C402" s="15"/>
    </row>
    <row r="403" spans="3:3" ht="15.75" customHeight="1" x14ac:dyDescent="0.25">
      <c r="C403" s="15"/>
    </row>
    <row r="404" spans="3:3" ht="15.75" customHeight="1" x14ac:dyDescent="0.25">
      <c r="C404" s="15"/>
    </row>
    <row r="405" spans="3:3" ht="15.75" customHeight="1" x14ac:dyDescent="0.25">
      <c r="C405" s="15"/>
    </row>
    <row r="406" spans="3:3" ht="15.75" customHeight="1" x14ac:dyDescent="0.25">
      <c r="C406" s="15"/>
    </row>
    <row r="407" spans="3:3" ht="15.75" customHeight="1" x14ac:dyDescent="0.25">
      <c r="C407" s="15"/>
    </row>
    <row r="408" spans="3:3" ht="15.75" customHeight="1" x14ac:dyDescent="0.25">
      <c r="C408" s="15"/>
    </row>
    <row r="409" spans="3:3" ht="15.75" customHeight="1" x14ac:dyDescent="0.25">
      <c r="C409" s="15"/>
    </row>
    <row r="410" spans="3:3" ht="15.75" customHeight="1" x14ac:dyDescent="0.25">
      <c r="C410" s="15"/>
    </row>
    <row r="411" spans="3:3" ht="15.75" customHeight="1" x14ac:dyDescent="0.25">
      <c r="C411" s="15"/>
    </row>
    <row r="412" spans="3:3" ht="15.75" customHeight="1" x14ac:dyDescent="0.25">
      <c r="C412" s="15"/>
    </row>
    <row r="413" spans="3:3" ht="15.75" customHeight="1" x14ac:dyDescent="0.25">
      <c r="C413" s="15"/>
    </row>
    <row r="414" spans="3:3" ht="15.75" customHeight="1" x14ac:dyDescent="0.25">
      <c r="C414" s="15"/>
    </row>
    <row r="415" spans="3:3" ht="15.75" customHeight="1" x14ac:dyDescent="0.25">
      <c r="C415" s="15"/>
    </row>
    <row r="416" spans="3:3" ht="15.75" customHeight="1" x14ac:dyDescent="0.25">
      <c r="C416" s="15"/>
    </row>
    <row r="417" spans="3:3" ht="15.75" customHeight="1" x14ac:dyDescent="0.25">
      <c r="C417" s="15"/>
    </row>
    <row r="418" spans="3:3" ht="15.75" customHeight="1" x14ac:dyDescent="0.25">
      <c r="C418" s="15"/>
    </row>
    <row r="419" spans="3:3" ht="15.75" customHeight="1" x14ac:dyDescent="0.25">
      <c r="C419" s="15"/>
    </row>
    <row r="420" spans="3:3" ht="15.75" customHeight="1" x14ac:dyDescent="0.25">
      <c r="C420" s="15"/>
    </row>
    <row r="421" spans="3:3" ht="15.75" customHeight="1" x14ac:dyDescent="0.25">
      <c r="C421" s="15"/>
    </row>
    <row r="422" spans="3:3" ht="15.75" customHeight="1" x14ac:dyDescent="0.25">
      <c r="C422" s="15"/>
    </row>
    <row r="423" spans="3:3" ht="15.75" customHeight="1" x14ac:dyDescent="0.25">
      <c r="C423" s="15"/>
    </row>
    <row r="424" spans="3:3" ht="15.75" customHeight="1" x14ac:dyDescent="0.25">
      <c r="C424" s="15"/>
    </row>
    <row r="425" spans="3:3" ht="15.75" customHeight="1" x14ac:dyDescent="0.25">
      <c r="C425" s="15"/>
    </row>
    <row r="426" spans="3:3" ht="15.75" customHeight="1" x14ac:dyDescent="0.25">
      <c r="C426" s="15"/>
    </row>
    <row r="427" spans="3:3" ht="15.75" customHeight="1" x14ac:dyDescent="0.25">
      <c r="C427" s="15"/>
    </row>
    <row r="428" spans="3:3" ht="15.75" customHeight="1" x14ac:dyDescent="0.25">
      <c r="C428" s="15"/>
    </row>
    <row r="429" spans="3:3" ht="15.75" customHeight="1" x14ac:dyDescent="0.25">
      <c r="C429" s="15"/>
    </row>
    <row r="430" spans="3:3" ht="15.75" customHeight="1" x14ac:dyDescent="0.25">
      <c r="C430" s="15"/>
    </row>
    <row r="431" spans="3:3" ht="15.75" customHeight="1" x14ac:dyDescent="0.25">
      <c r="C431" s="15"/>
    </row>
    <row r="432" spans="3:3" ht="15.75" customHeight="1" x14ac:dyDescent="0.25">
      <c r="C432" s="15"/>
    </row>
    <row r="433" spans="3:3" ht="15.75" customHeight="1" x14ac:dyDescent="0.25">
      <c r="C433" s="15"/>
    </row>
    <row r="434" spans="3:3" ht="15.75" customHeight="1" x14ac:dyDescent="0.25">
      <c r="C434" s="15"/>
    </row>
    <row r="435" spans="3:3" ht="15.75" customHeight="1" x14ac:dyDescent="0.25">
      <c r="C435" s="15"/>
    </row>
    <row r="436" spans="3:3" ht="15.75" customHeight="1" x14ac:dyDescent="0.25">
      <c r="C436" s="15"/>
    </row>
    <row r="437" spans="3:3" ht="15.75" customHeight="1" x14ac:dyDescent="0.25">
      <c r="C437" s="15"/>
    </row>
    <row r="438" spans="3:3" ht="15.75" customHeight="1" x14ac:dyDescent="0.25">
      <c r="C438" s="15"/>
    </row>
    <row r="439" spans="3:3" ht="15.75" customHeight="1" x14ac:dyDescent="0.25">
      <c r="C439" s="15"/>
    </row>
    <row r="440" spans="3:3" ht="15.75" customHeight="1" x14ac:dyDescent="0.25">
      <c r="C440" s="15"/>
    </row>
    <row r="441" spans="3:3" ht="15.75" customHeight="1" x14ac:dyDescent="0.25">
      <c r="C441" s="15"/>
    </row>
    <row r="442" spans="3:3" ht="15.75" customHeight="1" x14ac:dyDescent="0.25">
      <c r="C442" s="15"/>
    </row>
    <row r="443" spans="3:3" ht="15.75" customHeight="1" x14ac:dyDescent="0.25">
      <c r="C443" s="15"/>
    </row>
    <row r="444" spans="3:3" ht="15.75" customHeight="1" x14ac:dyDescent="0.25">
      <c r="C444" s="15"/>
    </row>
    <row r="445" spans="3:3" ht="15.75" customHeight="1" x14ac:dyDescent="0.25">
      <c r="C445" s="15"/>
    </row>
    <row r="446" spans="3:3" ht="15.75" customHeight="1" x14ac:dyDescent="0.25">
      <c r="C446" s="15"/>
    </row>
    <row r="447" spans="3:3" ht="15.75" customHeight="1" x14ac:dyDescent="0.25">
      <c r="C447" s="15"/>
    </row>
    <row r="448" spans="3:3" ht="15.75" customHeight="1" x14ac:dyDescent="0.25">
      <c r="C448" s="15"/>
    </row>
    <row r="449" spans="3:3" ht="15.75" customHeight="1" x14ac:dyDescent="0.25">
      <c r="C449" s="15"/>
    </row>
    <row r="450" spans="3:3" ht="15.75" customHeight="1" x14ac:dyDescent="0.25">
      <c r="C450" s="15"/>
    </row>
    <row r="451" spans="3:3" ht="15.75" customHeight="1" x14ac:dyDescent="0.25">
      <c r="C451" s="15"/>
    </row>
    <row r="452" spans="3:3" ht="15.75" customHeight="1" x14ac:dyDescent="0.25">
      <c r="C452" s="15"/>
    </row>
    <row r="453" spans="3:3" ht="15.75" customHeight="1" x14ac:dyDescent="0.25">
      <c r="C453" s="15"/>
    </row>
    <row r="454" spans="3:3" ht="15.75" customHeight="1" x14ac:dyDescent="0.25">
      <c r="C454" s="15"/>
    </row>
    <row r="455" spans="3:3" ht="15.75" customHeight="1" x14ac:dyDescent="0.25">
      <c r="C455" s="15"/>
    </row>
    <row r="456" spans="3:3" ht="15.75" customHeight="1" x14ac:dyDescent="0.25">
      <c r="C456" s="15"/>
    </row>
    <row r="457" spans="3:3" ht="15.75" customHeight="1" x14ac:dyDescent="0.25">
      <c r="C457" s="15"/>
    </row>
    <row r="458" spans="3:3" ht="15.75" customHeight="1" x14ac:dyDescent="0.25">
      <c r="C458" s="15"/>
    </row>
    <row r="459" spans="3:3" ht="15.75" customHeight="1" x14ac:dyDescent="0.25">
      <c r="C459" s="15"/>
    </row>
    <row r="460" spans="3:3" ht="15.75" customHeight="1" x14ac:dyDescent="0.25">
      <c r="C460" s="15"/>
    </row>
    <row r="461" spans="3:3" ht="15.75" customHeight="1" x14ac:dyDescent="0.25">
      <c r="C461" s="15"/>
    </row>
    <row r="462" spans="3:3" ht="15.75" customHeight="1" x14ac:dyDescent="0.25">
      <c r="C462" s="15"/>
    </row>
    <row r="463" spans="3:3" ht="15.75" customHeight="1" x14ac:dyDescent="0.25">
      <c r="C463" s="15"/>
    </row>
    <row r="464" spans="3:3" ht="15.75" customHeight="1" x14ac:dyDescent="0.25">
      <c r="C464" s="15"/>
    </row>
    <row r="465" spans="3:3" ht="15.75" customHeight="1" x14ac:dyDescent="0.25">
      <c r="C465" s="15"/>
    </row>
    <row r="466" spans="3:3" ht="15.75" customHeight="1" x14ac:dyDescent="0.25">
      <c r="C466" s="15"/>
    </row>
    <row r="467" spans="3:3" ht="15.75" customHeight="1" x14ac:dyDescent="0.25">
      <c r="C467" s="15"/>
    </row>
    <row r="468" spans="3:3" ht="15.75" customHeight="1" x14ac:dyDescent="0.25">
      <c r="C468" s="15"/>
    </row>
    <row r="469" spans="3:3" ht="15.75" customHeight="1" x14ac:dyDescent="0.25">
      <c r="C469" s="15"/>
    </row>
    <row r="470" spans="3:3" ht="15.75" customHeight="1" x14ac:dyDescent="0.25">
      <c r="C470" s="15"/>
    </row>
    <row r="471" spans="3:3" ht="15.75" customHeight="1" x14ac:dyDescent="0.25">
      <c r="C471" s="15"/>
    </row>
    <row r="472" spans="3:3" ht="15.75" customHeight="1" x14ac:dyDescent="0.25">
      <c r="C472" s="15"/>
    </row>
    <row r="473" spans="3:3" ht="15.75" customHeight="1" x14ac:dyDescent="0.25">
      <c r="C473" s="15"/>
    </row>
    <row r="474" spans="3:3" ht="15.75" customHeight="1" x14ac:dyDescent="0.25">
      <c r="C474" s="15"/>
    </row>
    <row r="475" spans="3:3" ht="15.75" customHeight="1" x14ac:dyDescent="0.25">
      <c r="C475" s="15"/>
    </row>
    <row r="476" spans="3:3" ht="15.75" customHeight="1" x14ac:dyDescent="0.25">
      <c r="C476" s="15"/>
    </row>
    <row r="477" spans="3:3" ht="15.75" customHeight="1" x14ac:dyDescent="0.25">
      <c r="C477" s="15"/>
    </row>
    <row r="478" spans="3:3" ht="15.75" customHeight="1" x14ac:dyDescent="0.25">
      <c r="C478" s="15"/>
    </row>
    <row r="479" spans="3:3" ht="15.75" customHeight="1" x14ac:dyDescent="0.25">
      <c r="C479" s="15"/>
    </row>
    <row r="480" spans="3:3" ht="15.75" customHeight="1" x14ac:dyDescent="0.25">
      <c r="C480" s="15"/>
    </row>
    <row r="481" spans="3:3" ht="15.75" customHeight="1" x14ac:dyDescent="0.25">
      <c r="C481" s="15"/>
    </row>
    <row r="482" spans="3:3" ht="15.75" customHeight="1" x14ac:dyDescent="0.25">
      <c r="C482" s="15"/>
    </row>
    <row r="483" spans="3:3" ht="15.75" customHeight="1" x14ac:dyDescent="0.25">
      <c r="C483" s="15"/>
    </row>
    <row r="484" spans="3:3" ht="15.75" customHeight="1" x14ac:dyDescent="0.25">
      <c r="C484" s="15"/>
    </row>
    <row r="485" spans="3:3" ht="15.75" customHeight="1" x14ac:dyDescent="0.25">
      <c r="C485" s="15"/>
    </row>
    <row r="486" spans="3:3" ht="15.75" customHeight="1" x14ac:dyDescent="0.25">
      <c r="C486" s="15"/>
    </row>
    <row r="487" spans="3:3" ht="15.75" customHeight="1" x14ac:dyDescent="0.25">
      <c r="C487" s="15"/>
    </row>
    <row r="488" spans="3:3" ht="15.75" customHeight="1" x14ac:dyDescent="0.25">
      <c r="C488" s="15"/>
    </row>
    <row r="489" spans="3:3" ht="15.75" customHeight="1" x14ac:dyDescent="0.25">
      <c r="C489" s="15"/>
    </row>
    <row r="490" spans="3:3" ht="15.75" customHeight="1" x14ac:dyDescent="0.25">
      <c r="C490" s="15"/>
    </row>
    <row r="491" spans="3:3" ht="15.75" customHeight="1" x14ac:dyDescent="0.25">
      <c r="C491" s="15"/>
    </row>
    <row r="492" spans="3:3" ht="15.75" customHeight="1" x14ac:dyDescent="0.25">
      <c r="C492" s="15"/>
    </row>
    <row r="493" spans="3:3" ht="15.75" customHeight="1" x14ac:dyDescent="0.25">
      <c r="C493" s="15"/>
    </row>
    <row r="494" spans="3:3" ht="15.75" customHeight="1" x14ac:dyDescent="0.25">
      <c r="C494" s="15"/>
    </row>
    <row r="495" spans="3:3" ht="15.75" customHeight="1" x14ac:dyDescent="0.25">
      <c r="C495" s="15"/>
    </row>
    <row r="496" spans="3:3" ht="15.75" customHeight="1" x14ac:dyDescent="0.25">
      <c r="C496" s="15"/>
    </row>
    <row r="497" spans="3:3" ht="15.75" customHeight="1" x14ac:dyDescent="0.25">
      <c r="C497" s="15"/>
    </row>
    <row r="498" spans="3:3" ht="15.75" customHeight="1" x14ac:dyDescent="0.25">
      <c r="C498" s="15"/>
    </row>
    <row r="499" spans="3:3" ht="15.75" customHeight="1" x14ac:dyDescent="0.25">
      <c r="C499" s="15"/>
    </row>
    <row r="500" spans="3:3" ht="15.75" customHeight="1" x14ac:dyDescent="0.25">
      <c r="C500" s="15"/>
    </row>
    <row r="501" spans="3:3" ht="15.75" customHeight="1" x14ac:dyDescent="0.25">
      <c r="C501" s="15"/>
    </row>
    <row r="502" spans="3:3" ht="15.75" customHeight="1" x14ac:dyDescent="0.25">
      <c r="C502" s="15"/>
    </row>
    <row r="503" spans="3:3" ht="15.75" customHeight="1" x14ac:dyDescent="0.25">
      <c r="C503" s="15"/>
    </row>
    <row r="504" spans="3:3" ht="15.75" customHeight="1" x14ac:dyDescent="0.25">
      <c r="C504" s="15"/>
    </row>
    <row r="505" spans="3:3" ht="15.75" customHeight="1" x14ac:dyDescent="0.25">
      <c r="C505" s="15"/>
    </row>
    <row r="506" spans="3:3" ht="15.75" customHeight="1" x14ac:dyDescent="0.25">
      <c r="C506" s="15"/>
    </row>
    <row r="507" spans="3:3" ht="15.75" customHeight="1" x14ac:dyDescent="0.25">
      <c r="C507" s="15"/>
    </row>
    <row r="508" spans="3:3" ht="15.75" customHeight="1" x14ac:dyDescent="0.25">
      <c r="C508" s="15"/>
    </row>
    <row r="509" spans="3:3" ht="15.75" customHeight="1" x14ac:dyDescent="0.25">
      <c r="C509" s="15"/>
    </row>
    <row r="510" spans="3:3" ht="15.75" customHeight="1" x14ac:dyDescent="0.25">
      <c r="C510" s="15"/>
    </row>
    <row r="511" spans="3:3" ht="15.75" customHeight="1" x14ac:dyDescent="0.25">
      <c r="C511" s="15"/>
    </row>
    <row r="512" spans="3:3" ht="15.75" customHeight="1" x14ac:dyDescent="0.25">
      <c r="C512" s="15"/>
    </row>
    <row r="513" spans="3:3" ht="15.75" customHeight="1" x14ac:dyDescent="0.25">
      <c r="C513" s="15"/>
    </row>
    <row r="514" spans="3:3" ht="15.75" customHeight="1" x14ac:dyDescent="0.25">
      <c r="C514" s="15"/>
    </row>
    <row r="515" spans="3:3" ht="15.75" customHeight="1" x14ac:dyDescent="0.25">
      <c r="C515" s="15"/>
    </row>
    <row r="516" spans="3:3" ht="15.75" customHeight="1" x14ac:dyDescent="0.25">
      <c r="C516" s="15"/>
    </row>
    <row r="517" spans="3:3" ht="15.75" customHeight="1" x14ac:dyDescent="0.25">
      <c r="C517" s="15"/>
    </row>
    <row r="518" spans="3:3" ht="15.75" customHeight="1" x14ac:dyDescent="0.25">
      <c r="C518" s="15"/>
    </row>
    <row r="519" spans="3:3" ht="15.75" customHeight="1" x14ac:dyDescent="0.25">
      <c r="C519" s="15"/>
    </row>
    <row r="520" spans="3:3" ht="15.75" customHeight="1" x14ac:dyDescent="0.25">
      <c r="C520" s="15"/>
    </row>
    <row r="521" spans="3:3" ht="15.75" customHeight="1" x14ac:dyDescent="0.25">
      <c r="C521" s="15"/>
    </row>
    <row r="522" spans="3:3" ht="15.75" customHeight="1" x14ac:dyDescent="0.25">
      <c r="C522" s="15"/>
    </row>
    <row r="523" spans="3:3" ht="15.75" customHeight="1" x14ac:dyDescent="0.25">
      <c r="C523" s="15"/>
    </row>
    <row r="524" spans="3:3" ht="15.75" customHeight="1" x14ac:dyDescent="0.25">
      <c r="C524" s="15"/>
    </row>
    <row r="525" spans="3:3" ht="15.75" customHeight="1" x14ac:dyDescent="0.25">
      <c r="C525" s="15"/>
    </row>
    <row r="526" spans="3:3" ht="15.75" customHeight="1" x14ac:dyDescent="0.25">
      <c r="C526" s="15"/>
    </row>
    <row r="527" spans="3:3" ht="15.75" customHeight="1" x14ac:dyDescent="0.25">
      <c r="C527" s="15"/>
    </row>
    <row r="528" spans="3:3" ht="15.75" customHeight="1" x14ac:dyDescent="0.25">
      <c r="C528" s="15"/>
    </row>
    <row r="529" spans="3:3" ht="15.75" customHeight="1" x14ac:dyDescent="0.25">
      <c r="C529" s="15"/>
    </row>
    <row r="530" spans="3:3" ht="15.75" customHeight="1" x14ac:dyDescent="0.25">
      <c r="C530" s="15"/>
    </row>
    <row r="531" spans="3:3" ht="15.75" customHeight="1" x14ac:dyDescent="0.25">
      <c r="C531" s="15"/>
    </row>
    <row r="532" spans="3:3" ht="15.75" customHeight="1" x14ac:dyDescent="0.25">
      <c r="C532" s="15"/>
    </row>
    <row r="533" spans="3:3" ht="15.75" customHeight="1" x14ac:dyDescent="0.25">
      <c r="C533" s="15"/>
    </row>
    <row r="534" spans="3:3" ht="15.75" customHeight="1" x14ac:dyDescent="0.25">
      <c r="C534" s="15"/>
    </row>
    <row r="535" spans="3:3" ht="15.75" customHeight="1" x14ac:dyDescent="0.25">
      <c r="C535" s="15"/>
    </row>
    <row r="536" spans="3:3" ht="15.75" customHeight="1" x14ac:dyDescent="0.25">
      <c r="C536" s="15"/>
    </row>
    <row r="537" spans="3:3" ht="15.75" customHeight="1" x14ac:dyDescent="0.25">
      <c r="C537" s="15"/>
    </row>
    <row r="538" spans="3:3" ht="15.75" customHeight="1" x14ac:dyDescent="0.25">
      <c r="C538" s="15"/>
    </row>
    <row r="539" spans="3:3" ht="15.75" customHeight="1" x14ac:dyDescent="0.25">
      <c r="C539" s="15"/>
    </row>
    <row r="540" spans="3:3" ht="15.75" customHeight="1" x14ac:dyDescent="0.25">
      <c r="C540" s="15"/>
    </row>
    <row r="541" spans="3:3" ht="15.75" customHeight="1" x14ac:dyDescent="0.25">
      <c r="C541" s="15"/>
    </row>
    <row r="542" spans="3:3" ht="15.75" customHeight="1" x14ac:dyDescent="0.25">
      <c r="C542" s="15"/>
    </row>
    <row r="543" spans="3:3" ht="15.75" customHeight="1" x14ac:dyDescent="0.25">
      <c r="C543" s="15"/>
    </row>
    <row r="544" spans="3:3" ht="15.75" customHeight="1" x14ac:dyDescent="0.25">
      <c r="C544" s="15"/>
    </row>
    <row r="545" spans="3:3" ht="15.75" customHeight="1" x14ac:dyDescent="0.25">
      <c r="C545" s="15"/>
    </row>
    <row r="546" spans="3:3" ht="15.75" customHeight="1" x14ac:dyDescent="0.25">
      <c r="C546" s="15"/>
    </row>
    <row r="547" spans="3:3" ht="15.75" customHeight="1" x14ac:dyDescent="0.25">
      <c r="C547" s="15"/>
    </row>
    <row r="548" spans="3:3" ht="15.75" customHeight="1" x14ac:dyDescent="0.25">
      <c r="C548" s="15"/>
    </row>
    <row r="549" spans="3:3" ht="15.75" customHeight="1" x14ac:dyDescent="0.25">
      <c r="C549" s="15"/>
    </row>
    <row r="550" spans="3:3" ht="15.75" customHeight="1" x14ac:dyDescent="0.25">
      <c r="C550" s="15"/>
    </row>
    <row r="551" spans="3:3" ht="15.75" customHeight="1" x14ac:dyDescent="0.25">
      <c r="C551" s="15"/>
    </row>
    <row r="552" spans="3:3" ht="15.75" customHeight="1" x14ac:dyDescent="0.25">
      <c r="C552" s="15"/>
    </row>
    <row r="553" spans="3:3" ht="15.75" customHeight="1" x14ac:dyDescent="0.25">
      <c r="C553" s="15"/>
    </row>
    <row r="554" spans="3:3" ht="15.75" customHeight="1" x14ac:dyDescent="0.25">
      <c r="C554" s="15"/>
    </row>
    <row r="555" spans="3:3" ht="15.75" customHeight="1" x14ac:dyDescent="0.25">
      <c r="C555" s="15"/>
    </row>
    <row r="556" spans="3:3" ht="15.75" customHeight="1" x14ac:dyDescent="0.25">
      <c r="C556" s="15"/>
    </row>
    <row r="557" spans="3:3" ht="15.75" customHeight="1" x14ac:dyDescent="0.25">
      <c r="C557" s="15"/>
    </row>
    <row r="558" spans="3:3" ht="15.75" customHeight="1" x14ac:dyDescent="0.25">
      <c r="C558" s="15"/>
    </row>
    <row r="559" spans="3:3" ht="15.75" customHeight="1" x14ac:dyDescent="0.25">
      <c r="C559" s="15"/>
    </row>
    <row r="560" spans="3:3" ht="15.75" customHeight="1" x14ac:dyDescent="0.25">
      <c r="C560" s="15"/>
    </row>
    <row r="561" spans="3:3" ht="15.75" customHeight="1" x14ac:dyDescent="0.25">
      <c r="C561" s="15"/>
    </row>
    <row r="562" spans="3:3" ht="15.75" customHeight="1" x14ac:dyDescent="0.25">
      <c r="C562" s="15"/>
    </row>
    <row r="563" spans="3:3" ht="15.75" customHeight="1" x14ac:dyDescent="0.25">
      <c r="C563" s="15"/>
    </row>
    <row r="564" spans="3:3" ht="15.75" customHeight="1" x14ac:dyDescent="0.25">
      <c r="C564" s="15"/>
    </row>
    <row r="565" spans="3:3" ht="15.75" customHeight="1" x14ac:dyDescent="0.25">
      <c r="C565" s="15"/>
    </row>
    <row r="566" spans="3:3" ht="15.75" customHeight="1" x14ac:dyDescent="0.25">
      <c r="C566" s="15"/>
    </row>
    <row r="567" spans="3:3" ht="15.75" customHeight="1" x14ac:dyDescent="0.25">
      <c r="C567" s="15"/>
    </row>
    <row r="568" spans="3:3" ht="15.75" customHeight="1" x14ac:dyDescent="0.25">
      <c r="C568" s="15"/>
    </row>
    <row r="569" spans="3:3" ht="15.75" customHeight="1" x14ac:dyDescent="0.25">
      <c r="C569" s="15"/>
    </row>
    <row r="570" spans="3:3" ht="15.75" customHeight="1" x14ac:dyDescent="0.25">
      <c r="C570" s="15"/>
    </row>
    <row r="571" spans="3:3" ht="15.75" customHeight="1" x14ac:dyDescent="0.25">
      <c r="C571" s="15"/>
    </row>
    <row r="572" spans="3:3" ht="15.75" customHeight="1" x14ac:dyDescent="0.25">
      <c r="C572" s="15"/>
    </row>
    <row r="573" spans="3:3" ht="15.75" customHeight="1" x14ac:dyDescent="0.25">
      <c r="C573" s="15"/>
    </row>
    <row r="574" spans="3:3" ht="15.75" customHeight="1" x14ac:dyDescent="0.25">
      <c r="C574" s="15"/>
    </row>
    <row r="575" spans="3:3" ht="15.75" customHeight="1" x14ac:dyDescent="0.25">
      <c r="C575" s="15"/>
    </row>
    <row r="576" spans="3:3" ht="15.75" customHeight="1" x14ac:dyDescent="0.25">
      <c r="C576" s="15"/>
    </row>
    <row r="577" spans="3:3" ht="15.75" customHeight="1" x14ac:dyDescent="0.25">
      <c r="C577" s="15"/>
    </row>
    <row r="578" spans="3:3" ht="15.75" customHeight="1" x14ac:dyDescent="0.25">
      <c r="C578" s="15"/>
    </row>
    <row r="579" spans="3:3" ht="15.75" customHeight="1" x14ac:dyDescent="0.25">
      <c r="C579" s="15"/>
    </row>
    <row r="580" spans="3:3" ht="15.75" customHeight="1" x14ac:dyDescent="0.25">
      <c r="C580" s="15"/>
    </row>
    <row r="581" spans="3:3" ht="15.75" customHeight="1" x14ac:dyDescent="0.25">
      <c r="C581" s="15"/>
    </row>
    <row r="582" spans="3:3" ht="15.75" customHeight="1" x14ac:dyDescent="0.25">
      <c r="C582" s="15"/>
    </row>
    <row r="583" spans="3:3" ht="15.75" customHeight="1" x14ac:dyDescent="0.25">
      <c r="C583" s="15"/>
    </row>
    <row r="584" spans="3:3" ht="15.75" customHeight="1" x14ac:dyDescent="0.25">
      <c r="C584" s="15"/>
    </row>
    <row r="585" spans="3:3" ht="15.75" customHeight="1" x14ac:dyDescent="0.25">
      <c r="C585" s="15"/>
    </row>
    <row r="586" spans="3:3" ht="15.75" customHeight="1" x14ac:dyDescent="0.25">
      <c r="C586" s="15"/>
    </row>
    <row r="587" spans="3:3" ht="15.75" customHeight="1" x14ac:dyDescent="0.25">
      <c r="C587" s="15"/>
    </row>
    <row r="588" spans="3:3" ht="15.75" customHeight="1" x14ac:dyDescent="0.25">
      <c r="C588" s="15"/>
    </row>
    <row r="589" spans="3:3" ht="15.75" customHeight="1" x14ac:dyDescent="0.25">
      <c r="C589" s="15"/>
    </row>
    <row r="590" spans="3:3" ht="15.75" customHeight="1" x14ac:dyDescent="0.25">
      <c r="C590" s="15"/>
    </row>
    <row r="591" spans="3:3" ht="15.75" customHeight="1" x14ac:dyDescent="0.25">
      <c r="C591" s="15"/>
    </row>
    <row r="592" spans="3:3" ht="15.75" customHeight="1" x14ac:dyDescent="0.25">
      <c r="C592" s="15"/>
    </row>
    <row r="593" spans="3:3" ht="15.75" customHeight="1" x14ac:dyDescent="0.25">
      <c r="C593" s="15"/>
    </row>
    <row r="594" spans="3:3" ht="15.75" customHeight="1" x14ac:dyDescent="0.25">
      <c r="C594" s="15"/>
    </row>
    <row r="595" spans="3:3" ht="15.75" customHeight="1" x14ac:dyDescent="0.25">
      <c r="C595" s="15"/>
    </row>
    <row r="596" spans="3:3" ht="15.75" customHeight="1" x14ac:dyDescent="0.25">
      <c r="C596" s="15"/>
    </row>
    <row r="597" spans="3:3" ht="15.75" customHeight="1" x14ac:dyDescent="0.25">
      <c r="C597" s="15"/>
    </row>
    <row r="598" spans="3:3" ht="15.75" customHeight="1" x14ac:dyDescent="0.25">
      <c r="C598" s="15"/>
    </row>
    <row r="599" spans="3:3" ht="15.75" customHeight="1" x14ac:dyDescent="0.25">
      <c r="C599" s="15"/>
    </row>
    <row r="600" spans="3:3" ht="15.75" customHeight="1" x14ac:dyDescent="0.25">
      <c r="C600" s="15"/>
    </row>
    <row r="601" spans="3:3" ht="15.75" customHeight="1" x14ac:dyDescent="0.25">
      <c r="C601" s="15"/>
    </row>
    <row r="602" spans="3:3" ht="15.75" customHeight="1" x14ac:dyDescent="0.25">
      <c r="C602" s="15"/>
    </row>
    <row r="603" spans="3:3" ht="15.75" customHeight="1" x14ac:dyDescent="0.25">
      <c r="C603" s="15"/>
    </row>
    <row r="604" spans="3:3" ht="15.75" customHeight="1" x14ac:dyDescent="0.25">
      <c r="C604" s="15"/>
    </row>
    <row r="605" spans="3:3" ht="15.75" customHeight="1" x14ac:dyDescent="0.25">
      <c r="C605" s="15"/>
    </row>
    <row r="606" spans="3:3" ht="15.75" customHeight="1" x14ac:dyDescent="0.25">
      <c r="C606" s="15"/>
    </row>
    <row r="607" spans="3:3" ht="15.75" customHeight="1" x14ac:dyDescent="0.25">
      <c r="C607" s="15"/>
    </row>
    <row r="608" spans="3:3" ht="15.75" customHeight="1" x14ac:dyDescent="0.25">
      <c r="C608" s="15"/>
    </row>
    <row r="609" spans="3:3" ht="15.75" customHeight="1" x14ac:dyDescent="0.25">
      <c r="C609" s="15"/>
    </row>
    <row r="610" spans="3:3" ht="15.75" customHeight="1" x14ac:dyDescent="0.25">
      <c r="C610" s="15"/>
    </row>
    <row r="611" spans="3:3" ht="15.75" customHeight="1" x14ac:dyDescent="0.25">
      <c r="C611" s="15"/>
    </row>
    <row r="612" spans="3:3" ht="15.75" customHeight="1" x14ac:dyDescent="0.25">
      <c r="C612" s="15"/>
    </row>
    <row r="613" spans="3:3" ht="15.75" customHeight="1" x14ac:dyDescent="0.25">
      <c r="C613" s="15"/>
    </row>
    <row r="614" spans="3:3" ht="15.75" customHeight="1" x14ac:dyDescent="0.25">
      <c r="C614" s="15"/>
    </row>
    <row r="615" spans="3:3" ht="15.75" customHeight="1" x14ac:dyDescent="0.25">
      <c r="C615" s="15"/>
    </row>
    <row r="616" spans="3:3" ht="15.75" customHeight="1" x14ac:dyDescent="0.25">
      <c r="C616" s="15"/>
    </row>
    <row r="617" spans="3:3" ht="15.75" customHeight="1" x14ac:dyDescent="0.25">
      <c r="C617" s="15"/>
    </row>
    <row r="618" spans="3:3" ht="15.75" customHeight="1" x14ac:dyDescent="0.25">
      <c r="C618" s="15"/>
    </row>
    <row r="619" spans="3:3" ht="15.75" customHeight="1" x14ac:dyDescent="0.25">
      <c r="C619" s="15"/>
    </row>
    <row r="620" spans="3:3" ht="15.75" customHeight="1" x14ac:dyDescent="0.25">
      <c r="C620" s="15"/>
    </row>
    <row r="621" spans="3:3" ht="15.75" customHeight="1" x14ac:dyDescent="0.25">
      <c r="C621" s="15"/>
    </row>
    <row r="622" spans="3:3" ht="15.75" customHeight="1" x14ac:dyDescent="0.25">
      <c r="C622" s="15"/>
    </row>
    <row r="623" spans="3:3" ht="15.75" customHeight="1" x14ac:dyDescent="0.25">
      <c r="C623" s="15"/>
    </row>
    <row r="624" spans="3:3" ht="15.75" customHeight="1" x14ac:dyDescent="0.25">
      <c r="C624" s="15"/>
    </row>
    <row r="625" spans="3:3" ht="15.75" customHeight="1" x14ac:dyDescent="0.25">
      <c r="C625" s="15"/>
    </row>
    <row r="626" spans="3:3" ht="15.75" customHeight="1" x14ac:dyDescent="0.25">
      <c r="C626" s="15"/>
    </row>
    <row r="627" spans="3:3" ht="15.75" customHeight="1" x14ac:dyDescent="0.25">
      <c r="C627" s="15"/>
    </row>
    <row r="628" spans="3:3" ht="15.75" customHeight="1" x14ac:dyDescent="0.25">
      <c r="C628" s="15"/>
    </row>
    <row r="629" spans="3:3" ht="15.75" customHeight="1" x14ac:dyDescent="0.25">
      <c r="C629" s="15"/>
    </row>
    <row r="630" spans="3:3" ht="15.75" customHeight="1" x14ac:dyDescent="0.25">
      <c r="C630" s="15"/>
    </row>
    <row r="631" spans="3:3" ht="15.75" customHeight="1" x14ac:dyDescent="0.25">
      <c r="C631" s="15"/>
    </row>
    <row r="632" spans="3:3" ht="15.75" customHeight="1" x14ac:dyDescent="0.25">
      <c r="C632" s="15"/>
    </row>
    <row r="633" spans="3:3" ht="15.75" customHeight="1" x14ac:dyDescent="0.25">
      <c r="C633" s="15"/>
    </row>
    <row r="634" spans="3:3" ht="15.75" customHeight="1" x14ac:dyDescent="0.25">
      <c r="C634" s="15"/>
    </row>
    <row r="635" spans="3:3" ht="15.75" customHeight="1" x14ac:dyDescent="0.25">
      <c r="C635" s="15"/>
    </row>
    <row r="636" spans="3:3" ht="15.75" customHeight="1" x14ac:dyDescent="0.25">
      <c r="C636" s="15"/>
    </row>
    <row r="637" spans="3:3" ht="15.75" customHeight="1" x14ac:dyDescent="0.25">
      <c r="C637" s="15"/>
    </row>
    <row r="638" spans="3:3" ht="15.75" customHeight="1" x14ac:dyDescent="0.25">
      <c r="C638" s="15"/>
    </row>
    <row r="639" spans="3:3" ht="15.75" customHeight="1" x14ac:dyDescent="0.25">
      <c r="C639" s="15"/>
    </row>
    <row r="640" spans="3:3" ht="15.75" customHeight="1" x14ac:dyDescent="0.25">
      <c r="C640" s="15"/>
    </row>
    <row r="641" spans="3:3" ht="15.75" customHeight="1" x14ac:dyDescent="0.25">
      <c r="C641" s="15"/>
    </row>
    <row r="642" spans="3:3" ht="15.75" customHeight="1" x14ac:dyDescent="0.25">
      <c r="C642" s="15"/>
    </row>
    <row r="643" spans="3:3" ht="15.75" customHeight="1" x14ac:dyDescent="0.25">
      <c r="C643" s="15"/>
    </row>
    <row r="644" spans="3:3" ht="15.75" customHeight="1" x14ac:dyDescent="0.25">
      <c r="C644" s="15"/>
    </row>
    <row r="645" spans="3:3" ht="15.75" customHeight="1" x14ac:dyDescent="0.25">
      <c r="C645" s="15"/>
    </row>
    <row r="646" spans="3:3" ht="15.75" customHeight="1" x14ac:dyDescent="0.25">
      <c r="C646" s="15"/>
    </row>
    <row r="647" spans="3:3" ht="15.75" customHeight="1" x14ac:dyDescent="0.25">
      <c r="C647" s="15"/>
    </row>
    <row r="648" spans="3:3" ht="15.75" customHeight="1" x14ac:dyDescent="0.25">
      <c r="C648" s="15"/>
    </row>
    <row r="649" spans="3:3" ht="15.75" customHeight="1" x14ac:dyDescent="0.25">
      <c r="C649" s="15"/>
    </row>
    <row r="650" spans="3:3" ht="15.75" customHeight="1" x14ac:dyDescent="0.25">
      <c r="C650" s="15"/>
    </row>
    <row r="651" spans="3:3" ht="15.75" customHeight="1" x14ac:dyDescent="0.25">
      <c r="C651" s="15"/>
    </row>
    <row r="652" spans="3:3" ht="15.75" customHeight="1" x14ac:dyDescent="0.25">
      <c r="C652" s="15"/>
    </row>
    <row r="653" spans="3:3" ht="15.75" customHeight="1" x14ac:dyDescent="0.25">
      <c r="C653" s="15"/>
    </row>
    <row r="654" spans="3:3" ht="15.75" customHeight="1" x14ac:dyDescent="0.25">
      <c r="C654" s="15"/>
    </row>
    <row r="655" spans="3:3" ht="15.75" customHeight="1" x14ac:dyDescent="0.25">
      <c r="C655" s="15"/>
    </row>
    <row r="656" spans="3:3" ht="15.75" customHeight="1" x14ac:dyDescent="0.25">
      <c r="C656" s="15"/>
    </row>
    <row r="657" spans="3:3" ht="15.75" customHeight="1" x14ac:dyDescent="0.25">
      <c r="C657" s="15"/>
    </row>
    <row r="658" spans="3:3" ht="15.75" customHeight="1" x14ac:dyDescent="0.25">
      <c r="C658" s="15"/>
    </row>
    <row r="659" spans="3:3" ht="15.75" customHeight="1" x14ac:dyDescent="0.25">
      <c r="C659" s="15"/>
    </row>
    <row r="660" spans="3:3" ht="15.75" customHeight="1" x14ac:dyDescent="0.25">
      <c r="C660" s="15"/>
    </row>
    <row r="661" spans="3:3" ht="15.75" customHeight="1" x14ac:dyDescent="0.25">
      <c r="C661" s="15"/>
    </row>
    <row r="662" spans="3:3" ht="15.75" customHeight="1" x14ac:dyDescent="0.25">
      <c r="C662" s="15"/>
    </row>
    <row r="663" spans="3:3" ht="15.75" customHeight="1" x14ac:dyDescent="0.25">
      <c r="C663" s="15"/>
    </row>
    <row r="664" spans="3:3" ht="15.75" customHeight="1" x14ac:dyDescent="0.25">
      <c r="C664" s="15"/>
    </row>
    <row r="665" spans="3:3" ht="15.75" customHeight="1" x14ac:dyDescent="0.25">
      <c r="C665" s="15"/>
    </row>
    <row r="666" spans="3:3" ht="15.75" customHeight="1" x14ac:dyDescent="0.25">
      <c r="C666" s="15"/>
    </row>
    <row r="667" spans="3:3" ht="15.75" customHeight="1" x14ac:dyDescent="0.25">
      <c r="C667" s="15"/>
    </row>
    <row r="668" spans="3:3" ht="15.75" customHeight="1" x14ac:dyDescent="0.25">
      <c r="C668" s="15"/>
    </row>
    <row r="669" spans="3:3" ht="15.75" customHeight="1" x14ac:dyDescent="0.25">
      <c r="C669" s="15"/>
    </row>
    <row r="670" spans="3:3" ht="15.75" customHeight="1" x14ac:dyDescent="0.25">
      <c r="C670" s="15"/>
    </row>
    <row r="671" spans="3:3" ht="15.75" customHeight="1" x14ac:dyDescent="0.25">
      <c r="C671" s="15"/>
    </row>
    <row r="672" spans="3:3" ht="15.75" customHeight="1" x14ac:dyDescent="0.25">
      <c r="C672" s="15"/>
    </row>
    <row r="673" spans="3:3" ht="15.75" customHeight="1" x14ac:dyDescent="0.25">
      <c r="C673" s="15"/>
    </row>
    <row r="674" spans="3:3" ht="15.75" customHeight="1" x14ac:dyDescent="0.25">
      <c r="C674" s="15"/>
    </row>
    <row r="675" spans="3:3" ht="15.75" customHeight="1" x14ac:dyDescent="0.25">
      <c r="C675" s="15"/>
    </row>
    <row r="676" spans="3:3" ht="15.75" customHeight="1" x14ac:dyDescent="0.25">
      <c r="C676" s="15"/>
    </row>
    <row r="677" spans="3:3" ht="15.75" customHeight="1" x14ac:dyDescent="0.25">
      <c r="C677" s="15"/>
    </row>
    <row r="678" spans="3:3" ht="15.75" customHeight="1" x14ac:dyDescent="0.25">
      <c r="C678" s="15"/>
    </row>
    <row r="679" spans="3:3" ht="15.75" customHeight="1" x14ac:dyDescent="0.25">
      <c r="C679" s="15"/>
    </row>
    <row r="680" spans="3:3" ht="15.75" customHeight="1" x14ac:dyDescent="0.25">
      <c r="C680" s="15"/>
    </row>
    <row r="681" spans="3:3" ht="15.75" customHeight="1" x14ac:dyDescent="0.25">
      <c r="C681" s="15"/>
    </row>
    <row r="682" spans="3:3" ht="15.75" customHeight="1" x14ac:dyDescent="0.25">
      <c r="C682" s="15"/>
    </row>
    <row r="683" spans="3:3" ht="15.75" customHeight="1" x14ac:dyDescent="0.25">
      <c r="C683" s="15"/>
    </row>
    <row r="684" spans="3:3" ht="15.75" customHeight="1" x14ac:dyDescent="0.25">
      <c r="C684" s="15"/>
    </row>
    <row r="685" spans="3:3" ht="15.75" customHeight="1" x14ac:dyDescent="0.25">
      <c r="C685" s="15"/>
    </row>
    <row r="686" spans="3:3" ht="15.75" customHeight="1" x14ac:dyDescent="0.25">
      <c r="C686" s="15"/>
    </row>
    <row r="687" spans="3:3" ht="15.75" customHeight="1" x14ac:dyDescent="0.25">
      <c r="C687" s="15"/>
    </row>
    <row r="688" spans="3:3" ht="15.75" customHeight="1" x14ac:dyDescent="0.25">
      <c r="C688" s="15"/>
    </row>
    <row r="689" spans="3:3" ht="15.75" customHeight="1" x14ac:dyDescent="0.25">
      <c r="C689" s="15"/>
    </row>
    <row r="690" spans="3:3" ht="15.75" customHeight="1" x14ac:dyDescent="0.25">
      <c r="C690" s="15"/>
    </row>
    <row r="691" spans="3:3" ht="15.75" customHeight="1" x14ac:dyDescent="0.25">
      <c r="C691" s="15"/>
    </row>
    <row r="692" spans="3:3" ht="15.75" customHeight="1" x14ac:dyDescent="0.25">
      <c r="C692" s="15"/>
    </row>
    <row r="693" spans="3:3" ht="15.75" customHeight="1" x14ac:dyDescent="0.25">
      <c r="C693" s="15"/>
    </row>
    <row r="694" spans="3:3" ht="15.75" customHeight="1" x14ac:dyDescent="0.25">
      <c r="C694" s="15"/>
    </row>
    <row r="695" spans="3:3" ht="15.75" customHeight="1" x14ac:dyDescent="0.25">
      <c r="C695" s="15"/>
    </row>
    <row r="696" spans="3:3" ht="15.75" customHeight="1" x14ac:dyDescent="0.25">
      <c r="C696" s="15"/>
    </row>
    <row r="697" spans="3:3" ht="15.75" customHeight="1" x14ac:dyDescent="0.25">
      <c r="C697" s="15"/>
    </row>
    <row r="698" spans="3:3" ht="15.75" customHeight="1" x14ac:dyDescent="0.25">
      <c r="C698" s="15"/>
    </row>
    <row r="699" spans="3:3" ht="15.75" customHeight="1" x14ac:dyDescent="0.25">
      <c r="C699" s="15"/>
    </row>
    <row r="700" spans="3:3" ht="15.75" customHeight="1" x14ac:dyDescent="0.25">
      <c r="C700" s="15"/>
    </row>
    <row r="701" spans="3:3" ht="15.75" customHeight="1" x14ac:dyDescent="0.25">
      <c r="C701" s="15"/>
    </row>
    <row r="702" spans="3:3" ht="15.75" customHeight="1" x14ac:dyDescent="0.25">
      <c r="C702" s="15"/>
    </row>
    <row r="703" spans="3:3" ht="15.75" customHeight="1" x14ac:dyDescent="0.25">
      <c r="C703" s="15"/>
    </row>
    <row r="704" spans="3:3" ht="15.75" customHeight="1" x14ac:dyDescent="0.25">
      <c r="C704" s="15"/>
    </row>
    <row r="705" spans="3:3" ht="15.75" customHeight="1" x14ac:dyDescent="0.25">
      <c r="C705" s="15"/>
    </row>
    <row r="706" spans="3:3" ht="15.75" customHeight="1" x14ac:dyDescent="0.25">
      <c r="C706" s="15"/>
    </row>
    <row r="707" spans="3:3" ht="15.75" customHeight="1" x14ac:dyDescent="0.25">
      <c r="C707" s="15"/>
    </row>
    <row r="708" spans="3:3" ht="15.75" customHeight="1" x14ac:dyDescent="0.25">
      <c r="C708" s="15"/>
    </row>
    <row r="709" spans="3:3" ht="15.75" customHeight="1" x14ac:dyDescent="0.25">
      <c r="C709" s="15"/>
    </row>
    <row r="710" spans="3:3" ht="15.75" customHeight="1" x14ac:dyDescent="0.25">
      <c r="C710" s="15"/>
    </row>
    <row r="711" spans="3:3" ht="15.75" customHeight="1" x14ac:dyDescent="0.25">
      <c r="C711" s="15"/>
    </row>
    <row r="712" spans="3:3" ht="15.75" customHeight="1" x14ac:dyDescent="0.25">
      <c r="C712" s="15"/>
    </row>
    <row r="713" spans="3:3" ht="15.75" customHeight="1" x14ac:dyDescent="0.25">
      <c r="C713" s="15"/>
    </row>
    <row r="714" spans="3:3" ht="15.75" customHeight="1" x14ac:dyDescent="0.25">
      <c r="C714" s="15"/>
    </row>
    <row r="715" spans="3:3" ht="15.75" customHeight="1" x14ac:dyDescent="0.25">
      <c r="C715" s="15"/>
    </row>
    <row r="716" spans="3:3" ht="15.75" customHeight="1" x14ac:dyDescent="0.25">
      <c r="C716" s="15"/>
    </row>
    <row r="717" spans="3:3" ht="15.75" customHeight="1" x14ac:dyDescent="0.25">
      <c r="C717" s="15"/>
    </row>
    <row r="718" spans="3:3" ht="15.75" customHeight="1" x14ac:dyDescent="0.25">
      <c r="C718" s="15"/>
    </row>
    <row r="719" spans="3:3" ht="15.75" customHeight="1" x14ac:dyDescent="0.25">
      <c r="C719" s="15"/>
    </row>
    <row r="720" spans="3:3" ht="15.75" customHeight="1" x14ac:dyDescent="0.25">
      <c r="C720" s="15"/>
    </row>
    <row r="721" spans="3:3" ht="15.75" customHeight="1" x14ac:dyDescent="0.25">
      <c r="C721" s="15"/>
    </row>
    <row r="722" spans="3:3" ht="15.75" customHeight="1" x14ac:dyDescent="0.25">
      <c r="C722" s="15"/>
    </row>
    <row r="723" spans="3:3" ht="15.75" customHeight="1" x14ac:dyDescent="0.25">
      <c r="C723" s="15"/>
    </row>
    <row r="724" spans="3:3" ht="15.75" customHeight="1" x14ac:dyDescent="0.25">
      <c r="C724" s="15"/>
    </row>
    <row r="725" spans="3:3" ht="15.75" customHeight="1" x14ac:dyDescent="0.25">
      <c r="C725" s="15"/>
    </row>
    <row r="726" spans="3:3" ht="15.75" customHeight="1" x14ac:dyDescent="0.25">
      <c r="C726" s="15"/>
    </row>
    <row r="727" spans="3:3" ht="15.75" customHeight="1" x14ac:dyDescent="0.25">
      <c r="C727" s="15"/>
    </row>
    <row r="728" spans="3:3" ht="15.75" customHeight="1" x14ac:dyDescent="0.25">
      <c r="C728" s="15"/>
    </row>
    <row r="729" spans="3:3" ht="15.75" customHeight="1" x14ac:dyDescent="0.25">
      <c r="C729" s="15"/>
    </row>
    <row r="730" spans="3:3" ht="15.75" customHeight="1" x14ac:dyDescent="0.25">
      <c r="C730" s="15"/>
    </row>
    <row r="731" spans="3:3" ht="15.75" customHeight="1" x14ac:dyDescent="0.25">
      <c r="C731" s="15"/>
    </row>
    <row r="732" spans="3:3" ht="15.75" customHeight="1" x14ac:dyDescent="0.25">
      <c r="C732" s="15"/>
    </row>
    <row r="733" spans="3:3" ht="15.75" customHeight="1" x14ac:dyDescent="0.25">
      <c r="C733" s="15"/>
    </row>
    <row r="734" spans="3:3" ht="15.75" customHeight="1" x14ac:dyDescent="0.25">
      <c r="C734" s="15"/>
    </row>
    <row r="735" spans="3:3" ht="15.75" customHeight="1" x14ac:dyDescent="0.25">
      <c r="C735" s="15"/>
    </row>
    <row r="736" spans="3:3" ht="15.75" customHeight="1" x14ac:dyDescent="0.25">
      <c r="C736" s="15"/>
    </row>
    <row r="737" spans="3:3" ht="15.75" customHeight="1" x14ac:dyDescent="0.25">
      <c r="C737" s="15"/>
    </row>
    <row r="738" spans="3:3" ht="15.75" customHeight="1" x14ac:dyDescent="0.25">
      <c r="C738" s="15"/>
    </row>
    <row r="739" spans="3:3" ht="15.75" customHeight="1" x14ac:dyDescent="0.25">
      <c r="C739" s="15"/>
    </row>
    <row r="740" spans="3:3" ht="15.75" customHeight="1" x14ac:dyDescent="0.25">
      <c r="C740" s="15"/>
    </row>
    <row r="741" spans="3:3" ht="15.75" customHeight="1" x14ac:dyDescent="0.25">
      <c r="C741" s="15"/>
    </row>
    <row r="742" spans="3:3" ht="15.75" customHeight="1" x14ac:dyDescent="0.25">
      <c r="C742" s="15"/>
    </row>
    <row r="743" spans="3:3" ht="15.75" customHeight="1" x14ac:dyDescent="0.25">
      <c r="C743" s="15"/>
    </row>
    <row r="744" spans="3:3" ht="15.75" customHeight="1" x14ac:dyDescent="0.25">
      <c r="C744" s="15"/>
    </row>
    <row r="745" spans="3:3" ht="15.75" customHeight="1" x14ac:dyDescent="0.25">
      <c r="C745" s="15"/>
    </row>
    <row r="746" spans="3:3" ht="15.75" customHeight="1" x14ac:dyDescent="0.25">
      <c r="C746" s="15"/>
    </row>
    <row r="747" spans="3:3" ht="15.75" customHeight="1" x14ac:dyDescent="0.25">
      <c r="C747" s="15"/>
    </row>
    <row r="748" spans="3:3" ht="15.75" customHeight="1" x14ac:dyDescent="0.25">
      <c r="C748" s="15"/>
    </row>
    <row r="749" spans="3:3" ht="15.75" customHeight="1" x14ac:dyDescent="0.25">
      <c r="C749" s="15"/>
    </row>
    <row r="750" spans="3:3" ht="15.75" customHeight="1" x14ac:dyDescent="0.25">
      <c r="C750" s="15"/>
    </row>
    <row r="751" spans="3:3" ht="15.75" customHeight="1" x14ac:dyDescent="0.25">
      <c r="C751" s="15"/>
    </row>
    <row r="752" spans="3:3" ht="15.75" customHeight="1" x14ac:dyDescent="0.25">
      <c r="C752" s="15"/>
    </row>
    <row r="753" spans="3:3" ht="15.75" customHeight="1" x14ac:dyDescent="0.25">
      <c r="C753" s="15"/>
    </row>
    <row r="754" spans="3:3" ht="15.75" customHeight="1" x14ac:dyDescent="0.25">
      <c r="C754" s="15"/>
    </row>
    <row r="755" spans="3:3" ht="15.75" customHeight="1" x14ac:dyDescent="0.25">
      <c r="C755" s="15"/>
    </row>
    <row r="756" spans="3:3" ht="15.75" customHeight="1" x14ac:dyDescent="0.25">
      <c r="C756" s="15"/>
    </row>
    <row r="757" spans="3:3" ht="15.75" customHeight="1" x14ac:dyDescent="0.25">
      <c r="C757" s="15"/>
    </row>
    <row r="758" spans="3:3" ht="15.75" customHeight="1" x14ac:dyDescent="0.25">
      <c r="C758" s="15"/>
    </row>
    <row r="759" spans="3:3" ht="15.75" customHeight="1" x14ac:dyDescent="0.25">
      <c r="C759" s="15"/>
    </row>
    <row r="760" spans="3:3" ht="15.75" customHeight="1" x14ac:dyDescent="0.25">
      <c r="C760" s="15"/>
    </row>
    <row r="761" spans="3:3" ht="15.75" customHeight="1" x14ac:dyDescent="0.25">
      <c r="C761" s="15"/>
    </row>
    <row r="762" spans="3:3" ht="15.75" customHeight="1" x14ac:dyDescent="0.25">
      <c r="C762" s="15"/>
    </row>
    <row r="763" spans="3:3" ht="15.75" customHeight="1" x14ac:dyDescent="0.25">
      <c r="C763" s="15"/>
    </row>
    <row r="764" spans="3:3" ht="15.75" customHeight="1" x14ac:dyDescent="0.25">
      <c r="C764" s="15"/>
    </row>
    <row r="765" spans="3:3" ht="15.75" customHeight="1" x14ac:dyDescent="0.25">
      <c r="C765" s="15"/>
    </row>
    <row r="766" spans="3:3" ht="15.75" customHeight="1" x14ac:dyDescent="0.25">
      <c r="C766" s="15"/>
    </row>
    <row r="767" spans="3:3" ht="15.75" customHeight="1" x14ac:dyDescent="0.25">
      <c r="C767" s="15"/>
    </row>
    <row r="768" spans="3:3" ht="15.75" customHeight="1" x14ac:dyDescent="0.25">
      <c r="C768" s="15"/>
    </row>
    <row r="769" spans="3:3" ht="15.75" customHeight="1" x14ac:dyDescent="0.25">
      <c r="C769" s="15"/>
    </row>
    <row r="770" spans="3:3" ht="15.75" customHeight="1" x14ac:dyDescent="0.25">
      <c r="C770" s="15"/>
    </row>
    <row r="771" spans="3:3" ht="15.75" customHeight="1" x14ac:dyDescent="0.25">
      <c r="C771" s="15"/>
    </row>
    <row r="772" spans="3:3" ht="15.75" customHeight="1" x14ac:dyDescent="0.25">
      <c r="C772" s="15"/>
    </row>
    <row r="773" spans="3:3" ht="15.75" customHeight="1" x14ac:dyDescent="0.25">
      <c r="C773" s="15"/>
    </row>
    <row r="774" spans="3:3" ht="15.75" customHeight="1" x14ac:dyDescent="0.25">
      <c r="C774" s="15"/>
    </row>
    <row r="775" spans="3:3" ht="15.75" customHeight="1" x14ac:dyDescent="0.25">
      <c r="C775" s="15"/>
    </row>
    <row r="776" spans="3:3" ht="15.75" customHeight="1" x14ac:dyDescent="0.25">
      <c r="C776" s="15"/>
    </row>
    <row r="777" spans="3:3" ht="15.75" customHeight="1" x14ac:dyDescent="0.25">
      <c r="C777" s="15"/>
    </row>
    <row r="778" spans="3:3" ht="15.75" customHeight="1" x14ac:dyDescent="0.25">
      <c r="C778" s="15"/>
    </row>
    <row r="779" spans="3:3" ht="15.75" customHeight="1" x14ac:dyDescent="0.25">
      <c r="C779" s="15"/>
    </row>
    <row r="780" spans="3:3" ht="15.75" customHeight="1" x14ac:dyDescent="0.25">
      <c r="C780" s="15"/>
    </row>
    <row r="781" spans="3:3" ht="15.75" customHeight="1" x14ac:dyDescent="0.25">
      <c r="C781" s="15"/>
    </row>
    <row r="782" spans="3:3" ht="15.75" customHeight="1" x14ac:dyDescent="0.25">
      <c r="C782" s="15"/>
    </row>
    <row r="783" spans="3:3" ht="15.75" customHeight="1" x14ac:dyDescent="0.25">
      <c r="C783" s="15"/>
    </row>
    <row r="784" spans="3:3" ht="15.75" customHeight="1" x14ac:dyDescent="0.25">
      <c r="C784" s="15"/>
    </row>
    <row r="785" spans="3:3" ht="15.75" customHeight="1" x14ac:dyDescent="0.25">
      <c r="C785" s="15"/>
    </row>
    <row r="786" spans="3:3" ht="15.75" customHeight="1" x14ac:dyDescent="0.25">
      <c r="C786" s="15"/>
    </row>
    <row r="787" spans="3:3" ht="15.75" customHeight="1" x14ac:dyDescent="0.25">
      <c r="C787" s="15"/>
    </row>
    <row r="788" spans="3:3" ht="15.75" customHeight="1" x14ac:dyDescent="0.25">
      <c r="C788" s="15"/>
    </row>
    <row r="789" spans="3:3" ht="15.75" customHeight="1" x14ac:dyDescent="0.25">
      <c r="C789" s="15"/>
    </row>
    <row r="790" spans="3:3" ht="15.75" customHeight="1" x14ac:dyDescent="0.25">
      <c r="C790" s="15"/>
    </row>
    <row r="791" spans="3:3" ht="15.75" customHeight="1" x14ac:dyDescent="0.25">
      <c r="C791" s="15"/>
    </row>
    <row r="792" spans="3:3" ht="15.75" customHeight="1" x14ac:dyDescent="0.25">
      <c r="C792" s="15"/>
    </row>
    <row r="793" spans="3:3" ht="15.75" customHeight="1" x14ac:dyDescent="0.25">
      <c r="C793" s="15"/>
    </row>
    <row r="794" spans="3:3" ht="15.75" customHeight="1" x14ac:dyDescent="0.25">
      <c r="C794" s="15"/>
    </row>
    <row r="795" spans="3:3" ht="15.75" customHeight="1" x14ac:dyDescent="0.25">
      <c r="C795" s="15"/>
    </row>
    <row r="796" spans="3:3" ht="15.75" customHeight="1" x14ac:dyDescent="0.25">
      <c r="C796" s="15"/>
    </row>
    <row r="797" spans="3:3" ht="15.75" customHeight="1" x14ac:dyDescent="0.25">
      <c r="C797" s="15"/>
    </row>
    <row r="798" spans="3:3" ht="15.75" customHeight="1" x14ac:dyDescent="0.25">
      <c r="C798" s="15"/>
    </row>
    <row r="799" spans="3:3" ht="15.75" customHeight="1" x14ac:dyDescent="0.25">
      <c r="C799" s="15"/>
    </row>
    <row r="800" spans="3:3" ht="15.75" customHeight="1" x14ac:dyDescent="0.25">
      <c r="C800" s="15"/>
    </row>
    <row r="801" spans="3:3" ht="15.75" customHeight="1" x14ac:dyDescent="0.25">
      <c r="C801" s="15"/>
    </row>
    <row r="802" spans="3:3" ht="15.75" customHeight="1" x14ac:dyDescent="0.25">
      <c r="C802" s="15"/>
    </row>
    <row r="803" spans="3:3" ht="15.75" customHeight="1" x14ac:dyDescent="0.25">
      <c r="C803" s="15"/>
    </row>
    <row r="804" spans="3:3" ht="15.75" customHeight="1" x14ac:dyDescent="0.25">
      <c r="C804" s="15"/>
    </row>
    <row r="805" spans="3:3" ht="15.75" customHeight="1" x14ac:dyDescent="0.25">
      <c r="C805" s="15"/>
    </row>
    <row r="806" spans="3:3" ht="15.75" customHeight="1" x14ac:dyDescent="0.25">
      <c r="C806" s="15"/>
    </row>
    <row r="807" spans="3:3" ht="15.75" customHeight="1" x14ac:dyDescent="0.25">
      <c r="C807" s="15"/>
    </row>
    <row r="808" spans="3:3" ht="15.75" customHeight="1" x14ac:dyDescent="0.25">
      <c r="C808" s="15"/>
    </row>
    <row r="809" spans="3:3" ht="15.75" customHeight="1" x14ac:dyDescent="0.25">
      <c r="C809" s="15"/>
    </row>
    <row r="810" spans="3:3" ht="15.75" customHeight="1" x14ac:dyDescent="0.25">
      <c r="C810" s="15"/>
    </row>
    <row r="811" spans="3:3" ht="15.75" customHeight="1" x14ac:dyDescent="0.25">
      <c r="C811" s="15"/>
    </row>
    <row r="812" spans="3:3" ht="15.75" customHeight="1" x14ac:dyDescent="0.25">
      <c r="C812" s="15"/>
    </row>
    <row r="813" spans="3:3" ht="15.75" customHeight="1" x14ac:dyDescent="0.25">
      <c r="C813" s="15"/>
    </row>
    <row r="814" spans="3:3" ht="15.75" customHeight="1" x14ac:dyDescent="0.25">
      <c r="C814" s="15"/>
    </row>
    <row r="815" spans="3:3" ht="15.75" customHeight="1" x14ac:dyDescent="0.25">
      <c r="C815" s="15"/>
    </row>
    <row r="816" spans="3:3" ht="15.75" customHeight="1" x14ac:dyDescent="0.25">
      <c r="C816" s="15"/>
    </row>
    <row r="817" spans="3:3" ht="15.75" customHeight="1" x14ac:dyDescent="0.25">
      <c r="C817" s="15"/>
    </row>
    <row r="818" spans="3:3" ht="15.75" customHeight="1" x14ac:dyDescent="0.25">
      <c r="C818" s="15"/>
    </row>
    <row r="819" spans="3:3" ht="15.75" customHeight="1" x14ac:dyDescent="0.25">
      <c r="C819" s="15"/>
    </row>
    <row r="820" spans="3:3" ht="15.75" customHeight="1" x14ac:dyDescent="0.25">
      <c r="C820" s="15"/>
    </row>
    <row r="821" spans="3:3" ht="15.75" customHeight="1" x14ac:dyDescent="0.25">
      <c r="C821" s="15"/>
    </row>
    <row r="822" spans="3:3" ht="15.75" customHeight="1" x14ac:dyDescent="0.25">
      <c r="C822" s="15"/>
    </row>
    <row r="823" spans="3:3" ht="15.75" customHeight="1" x14ac:dyDescent="0.25">
      <c r="C823" s="15"/>
    </row>
    <row r="824" spans="3:3" ht="15.75" customHeight="1" x14ac:dyDescent="0.25">
      <c r="C824" s="15"/>
    </row>
    <row r="825" spans="3:3" ht="15.75" customHeight="1" x14ac:dyDescent="0.25">
      <c r="C825" s="15"/>
    </row>
    <row r="826" spans="3:3" ht="15.75" customHeight="1" x14ac:dyDescent="0.25">
      <c r="C826" s="15"/>
    </row>
    <row r="827" spans="3:3" ht="15.75" customHeight="1" x14ac:dyDescent="0.25">
      <c r="C827" s="15"/>
    </row>
    <row r="828" spans="3:3" ht="15.75" customHeight="1" x14ac:dyDescent="0.25">
      <c r="C828" s="15"/>
    </row>
    <row r="829" spans="3:3" ht="15.75" customHeight="1" x14ac:dyDescent="0.25">
      <c r="C829" s="15"/>
    </row>
    <row r="830" spans="3:3" ht="15.75" customHeight="1" x14ac:dyDescent="0.25">
      <c r="C830" s="15"/>
    </row>
    <row r="831" spans="3:3" ht="15.75" customHeight="1" x14ac:dyDescent="0.25">
      <c r="C831" s="15"/>
    </row>
    <row r="832" spans="3:3" ht="15.75" customHeight="1" x14ac:dyDescent="0.25">
      <c r="C832" s="15"/>
    </row>
    <row r="833" spans="3:3" ht="15.75" customHeight="1" x14ac:dyDescent="0.25">
      <c r="C833" s="15"/>
    </row>
    <row r="834" spans="3:3" ht="15.75" customHeight="1" x14ac:dyDescent="0.25">
      <c r="C834" s="15"/>
    </row>
    <row r="835" spans="3:3" ht="15.75" customHeight="1" x14ac:dyDescent="0.25">
      <c r="C835" s="15"/>
    </row>
    <row r="836" spans="3:3" ht="15.75" customHeight="1" x14ac:dyDescent="0.25">
      <c r="C836" s="15"/>
    </row>
    <row r="837" spans="3:3" ht="15.75" customHeight="1" x14ac:dyDescent="0.25">
      <c r="C837" s="15"/>
    </row>
    <row r="838" spans="3:3" ht="15.75" customHeight="1" x14ac:dyDescent="0.25">
      <c r="C838" s="15"/>
    </row>
    <row r="839" spans="3:3" ht="15.75" customHeight="1" x14ac:dyDescent="0.25">
      <c r="C839" s="15"/>
    </row>
    <row r="840" spans="3:3" ht="15.75" customHeight="1" x14ac:dyDescent="0.25">
      <c r="C840" s="15"/>
    </row>
    <row r="841" spans="3:3" ht="15.75" customHeight="1" x14ac:dyDescent="0.25">
      <c r="C841" s="15"/>
    </row>
    <row r="842" spans="3:3" ht="15.75" customHeight="1" x14ac:dyDescent="0.25">
      <c r="C842" s="15"/>
    </row>
    <row r="843" spans="3:3" ht="15.75" customHeight="1" x14ac:dyDescent="0.25">
      <c r="C843" s="15"/>
    </row>
    <row r="844" spans="3:3" ht="15.75" customHeight="1" x14ac:dyDescent="0.25">
      <c r="C844" s="15"/>
    </row>
    <row r="845" spans="3:3" ht="15.75" customHeight="1" x14ac:dyDescent="0.25">
      <c r="C845" s="15"/>
    </row>
    <row r="846" spans="3:3" ht="15.75" customHeight="1" x14ac:dyDescent="0.25">
      <c r="C846" s="15"/>
    </row>
    <row r="847" spans="3:3" ht="15.75" customHeight="1" x14ac:dyDescent="0.25">
      <c r="C847" s="15"/>
    </row>
    <row r="848" spans="3:3" ht="15.75" customHeight="1" x14ac:dyDescent="0.25">
      <c r="C848" s="15"/>
    </row>
    <row r="849" spans="3:3" ht="15.75" customHeight="1" x14ac:dyDescent="0.25">
      <c r="C849" s="15"/>
    </row>
    <row r="850" spans="3:3" ht="15.75" customHeight="1" x14ac:dyDescent="0.25">
      <c r="C850" s="15"/>
    </row>
    <row r="851" spans="3:3" ht="15.75" customHeight="1" x14ac:dyDescent="0.25">
      <c r="C851" s="15"/>
    </row>
    <row r="852" spans="3:3" ht="15.75" customHeight="1" x14ac:dyDescent="0.25">
      <c r="C852" s="15"/>
    </row>
    <row r="853" spans="3:3" ht="15.75" customHeight="1" x14ac:dyDescent="0.25">
      <c r="C853" s="15"/>
    </row>
    <row r="854" spans="3:3" ht="15.75" customHeight="1" x14ac:dyDescent="0.25">
      <c r="C854" s="15"/>
    </row>
    <row r="855" spans="3:3" ht="15.75" customHeight="1" x14ac:dyDescent="0.25">
      <c r="C855" s="15"/>
    </row>
    <row r="856" spans="3:3" ht="15.75" customHeight="1" x14ac:dyDescent="0.25">
      <c r="C856" s="15"/>
    </row>
    <row r="857" spans="3:3" ht="15.75" customHeight="1" x14ac:dyDescent="0.25">
      <c r="C857" s="15"/>
    </row>
    <row r="858" spans="3:3" ht="15.75" customHeight="1" x14ac:dyDescent="0.25">
      <c r="C858" s="15"/>
    </row>
    <row r="859" spans="3:3" ht="15.75" customHeight="1" x14ac:dyDescent="0.25">
      <c r="C859" s="15"/>
    </row>
    <row r="860" spans="3:3" ht="15.75" customHeight="1" x14ac:dyDescent="0.25">
      <c r="C860" s="15"/>
    </row>
    <row r="861" spans="3:3" ht="15.75" customHeight="1" x14ac:dyDescent="0.25">
      <c r="C861" s="15"/>
    </row>
    <row r="862" spans="3:3" ht="15.75" customHeight="1" x14ac:dyDescent="0.25">
      <c r="C862" s="15"/>
    </row>
    <row r="863" spans="3:3" ht="15.75" customHeight="1" x14ac:dyDescent="0.25">
      <c r="C863" s="15"/>
    </row>
    <row r="864" spans="3:3" ht="15.75" customHeight="1" x14ac:dyDescent="0.25">
      <c r="C864" s="15"/>
    </row>
    <row r="865" spans="3:3" ht="15.75" customHeight="1" x14ac:dyDescent="0.25">
      <c r="C865" s="15"/>
    </row>
    <row r="866" spans="3:3" ht="15.75" customHeight="1" x14ac:dyDescent="0.25">
      <c r="C866" s="15"/>
    </row>
    <row r="867" spans="3:3" ht="15.75" customHeight="1" x14ac:dyDescent="0.25">
      <c r="C867" s="15"/>
    </row>
    <row r="868" spans="3:3" ht="15.75" customHeight="1" x14ac:dyDescent="0.25">
      <c r="C868" s="15"/>
    </row>
    <row r="869" spans="3:3" ht="15.75" customHeight="1" x14ac:dyDescent="0.25">
      <c r="C869" s="15"/>
    </row>
    <row r="870" spans="3:3" ht="15.75" customHeight="1" x14ac:dyDescent="0.25">
      <c r="C870" s="15"/>
    </row>
    <row r="871" spans="3:3" ht="15.75" customHeight="1" x14ac:dyDescent="0.25">
      <c r="C871" s="15"/>
    </row>
    <row r="872" spans="3:3" ht="15.75" customHeight="1" x14ac:dyDescent="0.25">
      <c r="C872" s="15"/>
    </row>
    <row r="873" spans="3:3" ht="15.75" customHeight="1" x14ac:dyDescent="0.25">
      <c r="C873" s="15"/>
    </row>
    <row r="874" spans="3:3" ht="15.75" customHeight="1" x14ac:dyDescent="0.25">
      <c r="C874" s="15"/>
    </row>
    <row r="875" spans="3:3" ht="15.75" customHeight="1" x14ac:dyDescent="0.25">
      <c r="C875" s="15"/>
    </row>
    <row r="876" spans="3:3" ht="15.75" customHeight="1" x14ac:dyDescent="0.25">
      <c r="C876" s="15"/>
    </row>
    <row r="877" spans="3:3" ht="15.75" customHeight="1" x14ac:dyDescent="0.25">
      <c r="C877" s="15"/>
    </row>
    <row r="878" spans="3:3" ht="15.75" customHeight="1" x14ac:dyDescent="0.25">
      <c r="C878" s="15"/>
    </row>
    <row r="879" spans="3:3" ht="15.75" customHeight="1" x14ac:dyDescent="0.25">
      <c r="C879" s="15"/>
    </row>
    <row r="880" spans="3:3" ht="15.75" customHeight="1" x14ac:dyDescent="0.25">
      <c r="C880" s="15"/>
    </row>
    <row r="881" spans="3:3" ht="15.75" customHeight="1" x14ac:dyDescent="0.25">
      <c r="C881" s="15"/>
    </row>
    <row r="882" spans="3:3" ht="15.75" customHeight="1" x14ac:dyDescent="0.25">
      <c r="C882" s="15"/>
    </row>
    <row r="883" spans="3:3" ht="15.75" customHeight="1" x14ac:dyDescent="0.25">
      <c r="C883" s="15"/>
    </row>
    <row r="884" spans="3:3" ht="15.75" customHeight="1" x14ac:dyDescent="0.25">
      <c r="C884" s="15"/>
    </row>
    <row r="885" spans="3:3" ht="15.75" customHeight="1" x14ac:dyDescent="0.25">
      <c r="C885" s="15"/>
    </row>
    <row r="886" spans="3:3" ht="15.75" customHeight="1" x14ac:dyDescent="0.25">
      <c r="C886" s="15"/>
    </row>
    <row r="887" spans="3:3" ht="15.75" customHeight="1" x14ac:dyDescent="0.25">
      <c r="C887" s="15"/>
    </row>
    <row r="888" spans="3:3" ht="15.75" customHeight="1" x14ac:dyDescent="0.25">
      <c r="C888" s="15"/>
    </row>
    <row r="889" spans="3:3" ht="15.75" customHeight="1" x14ac:dyDescent="0.25">
      <c r="C889" s="15"/>
    </row>
    <row r="890" spans="3:3" ht="15.75" customHeight="1" x14ac:dyDescent="0.25">
      <c r="C890" s="15"/>
    </row>
    <row r="891" spans="3:3" ht="15.75" customHeight="1" x14ac:dyDescent="0.25">
      <c r="C891" s="15"/>
    </row>
    <row r="892" spans="3:3" ht="15.75" customHeight="1" x14ac:dyDescent="0.25">
      <c r="C892" s="15"/>
    </row>
    <row r="893" spans="3:3" ht="15.75" customHeight="1" x14ac:dyDescent="0.25">
      <c r="C893" s="15"/>
    </row>
    <row r="894" spans="3:3" ht="15.75" customHeight="1" x14ac:dyDescent="0.25">
      <c r="C894" s="15"/>
    </row>
    <row r="895" spans="3:3" ht="15.75" customHeight="1" x14ac:dyDescent="0.25">
      <c r="C895" s="15"/>
    </row>
    <row r="896" spans="3:3" ht="15.75" customHeight="1" x14ac:dyDescent="0.25">
      <c r="C896" s="15"/>
    </row>
    <row r="897" spans="3:3" ht="15.75" customHeight="1" x14ac:dyDescent="0.25">
      <c r="C897" s="15"/>
    </row>
    <row r="898" spans="3:3" ht="15.75" customHeight="1" x14ac:dyDescent="0.25">
      <c r="C898" s="15"/>
    </row>
    <row r="899" spans="3:3" ht="15.75" customHeight="1" x14ac:dyDescent="0.25">
      <c r="C899" s="15"/>
    </row>
    <row r="900" spans="3:3" ht="15.75" customHeight="1" x14ac:dyDescent="0.25">
      <c r="C900" s="15"/>
    </row>
    <row r="901" spans="3:3" ht="15.75" customHeight="1" x14ac:dyDescent="0.25">
      <c r="C901" s="15"/>
    </row>
    <row r="902" spans="3:3" ht="15.75" customHeight="1" x14ac:dyDescent="0.25">
      <c r="C902" s="15"/>
    </row>
    <row r="903" spans="3:3" ht="15.75" customHeight="1" x14ac:dyDescent="0.25">
      <c r="C903" s="15"/>
    </row>
    <row r="904" spans="3:3" ht="15.75" customHeight="1" x14ac:dyDescent="0.25">
      <c r="C904" s="15"/>
    </row>
  </sheetData>
  <sortState ref="A2:K382">
    <sortCondition ref="B1"/>
  </sortState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7"/>
  <sheetViews>
    <sheetView zoomScaleNormal="100" workbookViewId="0">
      <pane ySplit="1" topLeftCell="A2" activePane="bottomLeft" state="frozen"/>
      <selection pane="bottomLeft" activeCell="E376" sqref="E376"/>
    </sheetView>
  </sheetViews>
  <sheetFormatPr defaultColWidth="9.140625" defaultRowHeight="15" x14ac:dyDescent="0.25"/>
  <cols>
    <col min="1" max="1" width="13.5703125" style="5" customWidth="1"/>
    <col min="2" max="2" width="14.28515625" style="1" bestFit="1" customWidth="1"/>
    <col min="3" max="4" width="14.28515625" style="1" customWidth="1"/>
    <col min="5" max="5" width="20.7109375" style="1" customWidth="1"/>
    <col min="6" max="6" width="9.140625" style="5"/>
    <col min="7" max="16384" width="9.140625" style="1"/>
  </cols>
  <sheetData>
    <row r="1" spans="1:8" x14ac:dyDescent="0.25">
      <c r="A1" s="5" t="s">
        <v>120</v>
      </c>
      <c r="B1" s="1" t="s">
        <v>3</v>
      </c>
      <c r="C1" s="1" t="s">
        <v>8</v>
      </c>
      <c r="D1" s="1" t="s">
        <v>9</v>
      </c>
      <c r="E1" s="1" t="s">
        <v>11</v>
      </c>
      <c r="F1" s="5" t="s">
        <v>8</v>
      </c>
      <c r="G1" s="1" t="s">
        <v>143</v>
      </c>
      <c r="H1" s="1" t="s">
        <v>144</v>
      </c>
    </row>
    <row r="2" spans="1:8" x14ac:dyDescent="0.25">
      <c r="A2" s="5">
        <v>1</v>
      </c>
      <c r="B2" s="1" t="s">
        <v>0</v>
      </c>
      <c r="C2" s="1" t="s">
        <v>5</v>
      </c>
      <c r="F2" s="6">
        <f t="shared" ref="F2:F65" si="0">IF(C2="pos",1,0)</f>
        <v>1</v>
      </c>
      <c r="G2" s="6">
        <f t="shared" ref="G2:G65" si="1">IF(D2="pos",1,0)</f>
        <v>0</v>
      </c>
      <c r="H2" s="6">
        <f t="shared" ref="H2:H65" si="2">IF(E2="pos",1,0)</f>
        <v>0</v>
      </c>
    </row>
    <row r="3" spans="1:8" x14ac:dyDescent="0.25">
      <c r="A3" s="5">
        <v>2</v>
      </c>
      <c r="B3" s="1" t="s">
        <v>0</v>
      </c>
      <c r="C3" s="1" t="s">
        <v>5</v>
      </c>
      <c r="F3" s="6">
        <f t="shared" si="0"/>
        <v>1</v>
      </c>
      <c r="G3" s="6">
        <f t="shared" si="1"/>
        <v>0</v>
      </c>
      <c r="H3" s="6">
        <f t="shared" si="2"/>
        <v>0</v>
      </c>
    </row>
    <row r="4" spans="1:8" x14ac:dyDescent="0.25">
      <c r="A4" s="5">
        <v>4</v>
      </c>
      <c r="B4" s="1" t="s">
        <v>0</v>
      </c>
      <c r="C4" s="1" t="s">
        <v>5</v>
      </c>
      <c r="F4" s="6">
        <f t="shared" si="0"/>
        <v>1</v>
      </c>
      <c r="G4" s="6">
        <f t="shared" si="1"/>
        <v>0</v>
      </c>
      <c r="H4" s="6">
        <f t="shared" si="2"/>
        <v>0</v>
      </c>
    </row>
    <row r="5" spans="1:8" x14ac:dyDescent="0.25">
      <c r="A5" s="5">
        <v>5</v>
      </c>
      <c r="B5" s="1" t="s">
        <v>0</v>
      </c>
      <c r="C5" s="1" t="s">
        <v>5</v>
      </c>
      <c r="F5" s="6">
        <f t="shared" si="0"/>
        <v>1</v>
      </c>
      <c r="G5" s="6">
        <f t="shared" si="1"/>
        <v>0</v>
      </c>
      <c r="H5" s="6">
        <f t="shared" si="2"/>
        <v>0</v>
      </c>
    </row>
    <row r="6" spans="1:8" x14ac:dyDescent="0.25">
      <c r="A6" s="5">
        <v>6</v>
      </c>
      <c r="B6" s="1" t="s">
        <v>0</v>
      </c>
      <c r="C6" s="1" t="s">
        <v>5</v>
      </c>
      <c r="F6" s="6">
        <f t="shared" si="0"/>
        <v>1</v>
      </c>
      <c r="G6" s="6">
        <f t="shared" si="1"/>
        <v>0</v>
      </c>
      <c r="H6" s="6">
        <f t="shared" si="2"/>
        <v>0</v>
      </c>
    </row>
    <row r="7" spans="1:8" x14ac:dyDescent="0.25">
      <c r="A7" s="5">
        <v>7</v>
      </c>
      <c r="B7" s="3" t="s">
        <v>0</v>
      </c>
      <c r="C7" s="3" t="s">
        <v>5</v>
      </c>
      <c r="D7" s="3"/>
      <c r="F7" s="6">
        <f t="shared" si="0"/>
        <v>1</v>
      </c>
      <c r="G7" s="6">
        <f t="shared" si="1"/>
        <v>0</v>
      </c>
      <c r="H7" s="6">
        <f t="shared" si="2"/>
        <v>0</v>
      </c>
    </row>
    <row r="8" spans="1:8" x14ac:dyDescent="0.25">
      <c r="A8" s="5">
        <v>8</v>
      </c>
      <c r="B8" s="1" t="s">
        <v>0</v>
      </c>
      <c r="C8" s="1" t="s">
        <v>5</v>
      </c>
      <c r="F8" s="6">
        <f t="shared" si="0"/>
        <v>1</v>
      </c>
      <c r="G8" s="6">
        <f t="shared" si="1"/>
        <v>0</v>
      </c>
      <c r="H8" s="6">
        <f t="shared" si="2"/>
        <v>0</v>
      </c>
    </row>
    <row r="9" spans="1:8" x14ac:dyDescent="0.25">
      <c r="A9" s="5">
        <v>9</v>
      </c>
      <c r="B9" s="1" t="s">
        <v>0</v>
      </c>
      <c r="C9" s="1" t="s">
        <v>5</v>
      </c>
      <c r="F9" s="6">
        <f t="shared" si="0"/>
        <v>1</v>
      </c>
      <c r="G9" s="6">
        <f t="shared" si="1"/>
        <v>0</v>
      </c>
      <c r="H9" s="6">
        <f t="shared" si="2"/>
        <v>0</v>
      </c>
    </row>
    <row r="10" spans="1:8" x14ac:dyDescent="0.25">
      <c r="A10" s="5">
        <v>13</v>
      </c>
      <c r="B10" s="1" t="s">
        <v>0</v>
      </c>
      <c r="C10" s="1" t="s">
        <v>5</v>
      </c>
      <c r="F10" s="6">
        <f t="shared" si="0"/>
        <v>1</v>
      </c>
      <c r="G10" s="6">
        <f t="shared" si="1"/>
        <v>0</v>
      </c>
      <c r="H10" s="6">
        <f t="shared" si="2"/>
        <v>0</v>
      </c>
    </row>
    <row r="11" spans="1:8" x14ac:dyDescent="0.25">
      <c r="A11" s="5">
        <v>15</v>
      </c>
      <c r="B11" s="1" t="s">
        <v>0</v>
      </c>
      <c r="C11" s="1" t="s">
        <v>5</v>
      </c>
      <c r="F11" s="6">
        <f t="shared" si="0"/>
        <v>1</v>
      </c>
      <c r="G11" s="6">
        <f t="shared" si="1"/>
        <v>0</v>
      </c>
      <c r="H11" s="6">
        <f t="shared" si="2"/>
        <v>0</v>
      </c>
    </row>
    <row r="12" spans="1:8" x14ac:dyDescent="0.25">
      <c r="A12" s="5">
        <v>16</v>
      </c>
      <c r="B12" s="18" t="s">
        <v>0</v>
      </c>
      <c r="C12" s="18" t="s">
        <v>5</v>
      </c>
      <c r="D12" s="18"/>
      <c r="F12" s="6">
        <f t="shared" si="0"/>
        <v>1</v>
      </c>
      <c r="G12" s="6">
        <f t="shared" si="1"/>
        <v>0</v>
      </c>
      <c r="H12" s="6">
        <f t="shared" si="2"/>
        <v>0</v>
      </c>
    </row>
    <row r="13" spans="1:8" x14ac:dyDescent="0.25">
      <c r="A13" s="5">
        <v>17</v>
      </c>
      <c r="B13" s="1" t="s">
        <v>0</v>
      </c>
      <c r="C13" s="1" t="s">
        <v>5</v>
      </c>
      <c r="F13" s="6">
        <f t="shared" si="0"/>
        <v>1</v>
      </c>
      <c r="G13" s="6">
        <f t="shared" si="1"/>
        <v>0</v>
      </c>
      <c r="H13" s="6">
        <f t="shared" si="2"/>
        <v>0</v>
      </c>
    </row>
    <row r="14" spans="1:8" x14ac:dyDescent="0.25">
      <c r="A14" s="5">
        <v>18</v>
      </c>
      <c r="B14" s="1" t="s">
        <v>0</v>
      </c>
      <c r="C14" s="1" t="s">
        <v>5</v>
      </c>
      <c r="E14" s="5"/>
      <c r="F14" s="6">
        <f t="shared" si="0"/>
        <v>1</v>
      </c>
      <c r="G14" s="6">
        <f t="shared" si="1"/>
        <v>0</v>
      </c>
      <c r="H14" s="6">
        <f t="shared" si="2"/>
        <v>0</v>
      </c>
    </row>
    <row r="15" spans="1:8" x14ac:dyDescent="0.25">
      <c r="A15" s="5">
        <v>20</v>
      </c>
      <c r="B15" s="1" t="s">
        <v>0</v>
      </c>
      <c r="C15" s="1" t="s">
        <v>5</v>
      </c>
      <c r="F15" s="6">
        <f t="shared" si="0"/>
        <v>1</v>
      </c>
      <c r="G15" s="6">
        <f t="shared" si="1"/>
        <v>0</v>
      </c>
      <c r="H15" s="6">
        <f t="shared" si="2"/>
        <v>0</v>
      </c>
    </row>
    <row r="16" spans="1:8" x14ac:dyDescent="0.25">
      <c r="A16" s="5">
        <v>21</v>
      </c>
      <c r="B16" s="3" t="s">
        <v>0</v>
      </c>
      <c r="C16" s="3" t="s">
        <v>5</v>
      </c>
      <c r="D16" s="3"/>
      <c r="F16" s="6">
        <f t="shared" si="0"/>
        <v>1</v>
      </c>
      <c r="G16" s="6">
        <f t="shared" si="1"/>
        <v>0</v>
      </c>
      <c r="H16" s="6">
        <f t="shared" si="2"/>
        <v>0</v>
      </c>
    </row>
    <row r="17" spans="1:8" x14ac:dyDescent="0.25">
      <c r="A17" s="5">
        <v>22</v>
      </c>
      <c r="B17" s="1" t="s">
        <v>0</v>
      </c>
      <c r="C17" s="1" t="s">
        <v>5</v>
      </c>
      <c r="F17" s="6">
        <f t="shared" si="0"/>
        <v>1</v>
      </c>
      <c r="G17" s="6">
        <f t="shared" si="1"/>
        <v>0</v>
      </c>
      <c r="H17" s="6">
        <f t="shared" si="2"/>
        <v>0</v>
      </c>
    </row>
    <row r="18" spans="1:8" x14ac:dyDescent="0.25">
      <c r="A18" s="5">
        <v>23</v>
      </c>
      <c r="B18" s="1" t="s">
        <v>0</v>
      </c>
      <c r="C18" s="1" t="s">
        <v>5</v>
      </c>
      <c r="F18" s="6">
        <f t="shared" si="0"/>
        <v>1</v>
      </c>
      <c r="G18" s="6">
        <f t="shared" si="1"/>
        <v>0</v>
      </c>
      <c r="H18" s="6">
        <f t="shared" si="2"/>
        <v>0</v>
      </c>
    </row>
    <row r="19" spans="1:8" x14ac:dyDescent="0.25">
      <c r="A19" s="5">
        <v>24</v>
      </c>
      <c r="B19" s="1" t="s">
        <v>0</v>
      </c>
      <c r="C19" s="1" t="s">
        <v>5</v>
      </c>
      <c r="E19" s="18"/>
      <c r="F19" s="6">
        <f t="shared" si="0"/>
        <v>1</v>
      </c>
      <c r="G19" s="6">
        <f t="shared" si="1"/>
        <v>0</v>
      </c>
      <c r="H19" s="6">
        <f t="shared" si="2"/>
        <v>0</v>
      </c>
    </row>
    <row r="20" spans="1:8" x14ac:dyDescent="0.25">
      <c r="A20" s="5">
        <v>25</v>
      </c>
      <c r="B20" s="3" t="s">
        <v>0</v>
      </c>
      <c r="C20" s="3" t="s">
        <v>5</v>
      </c>
      <c r="D20" s="3"/>
      <c r="F20" s="6">
        <f t="shared" si="0"/>
        <v>1</v>
      </c>
      <c r="G20" s="6">
        <f t="shared" si="1"/>
        <v>0</v>
      </c>
      <c r="H20" s="6">
        <f t="shared" si="2"/>
        <v>0</v>
      </c>
    </row>
    <row r="21" spans="1:8" x14ac:dyDescent="0.25">
      <c r="A21" s="5">
        <v>26</v>
      </c>
      <c r="B21" s="1" t="s">
        <v>0</v>
      </c>
      <c r="C21" s="1" t="s">
        <v>5</v>
      </c>
      <c r="F21" s="6">
        <f t="shared" si="0"/>
        <v>1</v>
      </c>
      <c r="G21" s="6">
        <f t="shared" si="1"/>
        <v>0</v>
      </c>
      <c r="H21" s="6">
        <f t="shared" si="2"/>
        <v>0</v>
      </c>
    </row>
    <row r="22" spans="1:8" x14ac:dyDescent="0.25">
      <c r="A22" s="5">
        <v>27</v>
      </c>
      <c r="B22" s="1" t="s">
        <v>0</v>
      </c>
      <c r="C22" s="1" t="s">
        <v>5</v>
      </c>
      <c r="F22" s="6">
        <f t="shared" si="0"/>
        <v>1</v>
      </c>
      <c r="G22" s="6">
        <f t="shared" si="1"/>
        <v>0</v>
      </c>
      <c r="H22" s="6">
        <f t="shared" si="2"/>
        <v>0</v>
      </c>
    </row>
    <row r="23" spans="1:8" x14ac:dyDescent="0.25">
      <c r="A23" s="5">
        <v>28</v>
      </c>
      <c r="B23" s="1" t="s">
        <v>0</v>
      </c>
      <c r="C23" s="1" t="s">
        <v>5</v>
      </c>
      <c r="F23" s="6">
        <f t="shared" si="0"/>
        <v>1</v>
      </c>
      <c r="G23" s="6">
        <f t="shared" si="1"/>
        <v>0</v>
      </c>
      <c r="H23" s="6">
        <f t="shared" si="2"/>
        <v>0</v>
      </c>
    </row>
    <row r="24" spans="1:8" x14ac:dyDescent="0.25">
      <c r="A24" s="5">
        <v>29</v>
      </c>
      <c r="B24" s="1" t="s">
        <v>0</v>
      </c>
      <c r="C24" s="1" t="s">
        <v>5</v>
      </c>
      <c r="F24" s="6">
        <f t="shared" si="0"/>
        <v>1</v>
      </c>
      <c r="G24" s="6">
        <f t="shared" si="1"/>
        <v>0</v>
      </c>
      <c r="H24" s="6">
        <f t="shared" si="2"/>
        <v>0</v>
      </c>
    </row>
    <row r="25" spans="1:8" x14ac:dyDescent="0.25">
      <c r="A25" s="5">
        <v>30</v>
      </c>
      <c r="B25" s="1" t="s">
        <v>0</v>
      </c>
      <c r="C25" s="1" t="s">
        <v>5</v>
      </c>
      <c r="F25" s="6">
        <f t="shared" si="0"/>
        <v>1</v>
      </c>
      <c r="G25" s="6">
        <f t="shared" si="1"/>
        <v>0</v>
      </c>
      <c r="H25" s="6">
        <f t="shared" si="2"/>
        <v>0</v>
      </c>
    </row>
    <row r="26" spans="1:8" x14ac:dyDescent="0.25">
      <c r="A26" s="5">
        <v>32</v>
      </c>
      <c r="B26" s="1" t="s">
        <v>0</v>
      </c>
      <c r="C26" s="1" t="s">
        <v>5</v>
      </c>
      <c r="E26" s="18"/>
      <c r="F26" s="6">
        <f t="shared" si="0"/>
        <v>1</v>
      </c>
      <c r="G26" s="6">
        <f t="shared" si="1"/>
        <v>0</v>
      </c>
      <c r="H26" s="6">
        <f t="shared" si="2"/>
        <v>0</v>
      </c>
    </row>
    <row r="27" spans="1:8" x14ac:dyDescent="0.25">
      <c r="A27" s="5">
        <v>33</v>
      </c>
      <c r="B27" s="1" t="s">
        <v>0</v>
      </c>
      <c r="C27" s="1" t="s">
        <v>5</v>
      </c>
      <c r="F27" s="6">
        <f t="shared" si="0"/>
        <v>1</v>
      </c>
      <c r="G27" s="6">
        <f t="shared" si="1"/>
        <v>0</v>
      </c>
      <c r="H27" s="6">
        <f t="shared" si="2"/>
        <v>0</v>
      </c>
    </row>
    <row r="28" spans="1:8" x14ac:dyDescent="0.25">
      <c r="A28" s="5">
        <v>34</v>
      </c>
      <c r="B28" s="1" t="s">
        <v>0</v>
      </c>
      <c r="C28" s="1" t="s">
        <v>5</v>
      </c>
      <c r="F28" s="6">
        <f t="shared" si="0"/>
        <v>1</v>
      </c>
      <c r="G28" s="6">
        <f t="shared" si="1"/>
        <v>0</v>
      </c>
      <c r="H28" s="6">
        <f t="shared" si="2"/>
        <v>0</v>
      </c>
    </row>
    <row r="29" spans="1:8" x14ac:dyDescent="0.25">
      <c r="A29" s="5">
        <v>35</v>
      </c>
      <c r="B29" s="1" t="s">
        <v>0</v>
      </c>
      <c r="C29" s="1" t="s">
        <v>5</v>
      </c>
      <c r="F29" s="6">
        <f t="shared" si="0"/>
        <v>1</v>
      </c>
      <c r="G29" s="6">
        <f t="shared" si="1"/>
        <v>0</v>
      </c>
      <c r="H29" s="6">
        <f t="shared" si="2"/>
        <v>0</v>
      </c>
    </row>
    <row r="30" spans="1:8" x14ac:dyDescent="0.25">
      <c r="A30" s="5">
        <v>36</v>
      </c>
      <c r="B30" s="1" t="s">
        <v>0</v>
      </c>
      <c r="C30" s="1" t="s">
        <v>5</v>
      </c>
      <c r="F30" s="6">
        <f t="shared" si="0"/>
        <v>1</v>
      </c>
      <c r="G30" s="6">
        <f t="shared" si="1"/>
        <v>0</v>
      </c>
      <c r="H30" s="6">
        <f t="shared" si="2"/>
        <v>0</v>
      </c>
    </row>
    <row r="31" spans="1:8" x14ac:dyDescent="0.25">
      <c r="A31" s="5">
        <v>37</v>
      </c>
      <c r="B31" s="1" t="s">
        <v>0</v>
      </c>
      <c r="C31" s="1" t="s">
        <v>5</v>
      </c>
      <c r="E31" s="5"/>
      <c r="F31" s="6">
        <f t="shared" si="0"/>
        <v>1</v>
      </c>
      <c r="G31" s="6">
        <f t="shared" si="1"/>
        <v>0</v>
      </c>
      <c r="H31" s="6">
        <f t="shared" si="2"/>
        <v>0</v>
      </c>
    </row>
    <row r="32" spans="1:8" x14ac:dyDescent="0.25">
      <c r="A32" s="5">
        <v>38</v>
      </c>
      <c r="B32" s="1" t="s">
        <v>0</v>
      </c>
      <c r="C32" s="1" t="s">
        <v>5</v>
      </c>
      <c r="F32" s="6">
        <f t="shared" si="0"/>
        <v>1</v>
      </c>
      <c r="G32" s="6">
        <f t="shared" si="1"/>
        <v>0</v>
      </c>
      <c r="H32" s="6">
        <f t="shared" si="2"/>
        <v>0</v>
      </c>
    </row>
    <row r="33" spans="1:8" x14ac:dyDescent="0.25">
      <c r="A33" s="5">
        <v>40</v>
      </c>
      <c r="B33" s="1" t="s">
        <v>0</v>
      </c>
      <c r="C33" s="1" t="s">
        <v>5</v>
      </c>
      <c r="F33" s="6">
        <f t="shared" si="0"/>
        <v>1</v>
      </c>
      <c r="G33" s="6">
        <f t="shared" si="1"/>
        <v>0</v>
      </c>
      <c r="H33" s="6">
        <f t="shared" si="2"/>
        <v>0</v>
      </c>
    </row>
    <row r="34" spans="1:8" x14ac:dyDescent="0.25">
      <c r="A34" s="5">
        <v>42</v>
      </c>
      <c r="B34" s="1" t="s">
        <v>0</v>
      </c>
      <c r="C34" s="1" t="s">
        <v>5</v>
      </c>
      <c r="F34" s="6">
        <f t="shared" si="0"/>
        <v>1</v>
      </c>
      <c r="G34" s="6">
        <f t="shared" si="1"/>
        <v>0</v>
      </c>
      <c r="H34" s="6">
        <f t="shared" si="2"/>
        <v>0</v>
      </c>
    </row>
    <row r="35" spans="1:8" x14ac:dyDescent="0.25">
      <c r="A35" s="5">
        <v>44</v>
      </c>
      <c r="B35" s="1" t="s">
        <v>0</v>
      </c>
      <c r="C35" s="1" t="s">
        <v>5</v>
      </c>
      <c r="F35" s="6">
        <f t="shared" si="0"/>
        <v>1</v>
      </c>
      <c r="G35" s="6">
        <f t="shared" si="1"/>
        <v>0</v>
      </c>
      <c r="H35" s="6">
        <f t="shared" si="2"/>
        <v>0</v>
      </c>
    </row>
    <row r="36" spans="1:8" x14ac:dyDescent="0.25">
      <c r="A36" s="5">
        <v>45</v>
      </c>
      <c r="B36" s="1" t="s">
        <v>0</v>
      </c>
      <c r="C36" s="1" t="s">
        <v>5</v>
      </c>
      <c r="F36" s="6">
        <f t="shared" si="0"/>
        <v>1</v>
      </c>
      <c r="G36" s="6">
        <f t="shared" si="1"/>
        <v>0</v>
      </c>
      <c r="H36" s="6">
        <f t="shared" si="2"/>
        <v>0</v>
      </c>
    </row>
    <row r="37" spans="1:8" x14ac:dyDescent="0.25">
      <c r="A37" s="5">
        <v>46</v>
      </c>
      <c r="B37" s="1" t="s">
        <v>0</v>
      </c>
      <c r="C37" s="1" t="s">
        <v>5</v>
      </c>
      <c r="F37" s="6">
        <f t="shared" si="0"/>
        <v>1</v>
      </c>
      <c r="G37" s="6">
        <f t="shared" si="1"/>
        <v>0</v>
      </c>
      <c r="H37" s="6">
        <f t="shared" si="2"/>
        <v>0</v>
      </c>
    </row>
    <row r="38" spans="1:8" x14ac:dyDescent="0.25">
      <c r="A38" s="5">
        <v>47</v>
      </c>
      <c r="B38" s="1" t="s">
        <v>0</v>
      </c>
      <c r="C38" s="1" t="s">
        <v>5</v>
      </c>
      <c r="E38" s="18"/>
      <c r="F38" s="6">
        <f t="shared" si="0"/>
        <v>1</v>
      </c>
      <c r="G38" s="6">
        <f t="shared" si="1"/>
        <v>0</v>
      </c>
      <c r="H38" s="6">
        <f t="shared" si="2"/>
        <v>0</v>
      </c>
    </row>
    <row r="39" spans="1:8" x14ac:dyDescent="0.25">
      <c r="A39" s="5">
        <v>49</v>
      </c>
      <c r="B39" s="1" t="s">
        <v>0</v>
      </c>
      <c r="C39" s="1" t="s">
        <v>5</v>
      </c>
      <c r="F39" s="6">
        <f t="shared" si="0"/>
        <v>1</v>
      </c>
      <c r="G39" s="6">
        <f t="shared" si="1"/>
        <v>0</v>
      </c>
      <c r="H39" s="6">
        <f t="shared" si="2"/>
        <v>0</v>
      </c>
    </row>
    <row r="40" spans="1:8" x14ac:dyDescent="0.25">
      <c r="A40" s="5">
        <v>50</v>
      </c>
      <c r="B40" s="1" t="s">
        <v>0</v>
      </c>
      <c r="C40" s="1" t="s">
        <v>5</v>
      </c>
      <c r="F40" s="6">
        <f t="shared" si="0"/>
        <v>1</v>
      </c>
      <c r="G40" s="6">
        <f t="shared" si="1"/>
        <v>0</v>
      </c>
      <c r="H40" s="6">
        <f t="shared" si="2"/>
        <v>0</v>
      </c>
    </row>
    <row r="41" spans="1:8" x14ac:dyDescent="0.25">
      <c r="A41" s="5">
        <v>51</v>
      </c>
      <c r="B41" s="3" t="s">
        <v>0</v>
      </c>
      <c r="C41" s="3" t="s">
        <v>5</v>
      </c>
      <c r="D41" s="3"/>
      <c r="E41" s="5"/>
      <c r="F41" s="6">
        <f t="shared" si="0"/>
        <v>1</v>
      </c>
      <c r="G41" s="6">
        <f t="shared" si="1"/>
        <v>0</v>
      </c>
      <c r="H41" s="6">
        <f t="shared" si="2"/>
        <v>0</v>
      </c>
    </row>
    <row r="42" spans="1:8" x14ac:dyDescent="0.25">
      <c r="A42" s="5">
        <v>52</v>
      </c>
      <c r="B42" s="1" t="s">
        <v>0</v>
      </c>
      <c r="C42" s="1" t="s">
        <v>5</v>
      </c>
      <c r="F42" s="6">
        <f t="shared" si="0"/>
        <v>1</v>
      </c>
      <c r="G42" s="6">
        <f t="shared" si="1"/>
        <v>0</v>
      </c>
      <c r="H42" s="6">
        <f t="shared" si="2"/>
        <v>0</v>
      </c>
    </row>
    <row r="43" spans="1:8" x14ac:dyDescent="0.25">
      <c r="A43" s="5">
        <v>54</v>
      </c>
      <c r="B43" s="1" t="s">
        <v>0</v>
      </c>
      <c r="C43" s="1" t="s">
        <v>5</v>
      </c>
      <c r="F43" s="6">
        <f t="shared" si="0"/>
        <v>1</v>
      </c>
      <c r="G43" s="6">
        <f t="shared" si="1"/>
        <v>0</v>
      </c>
      <c r="H43" s="6">
        <f t="shared" si="2"/>
        <v>0</v>
      </c>
    </row>
    <row r="44" spans="1:8" x14ac:dyDescent="0.25">
      <c r="A44" s="5">
        <v>55</v>
      </c>
      <c r="B44" s="1" t="s">
        <v>0</v>
      </c>
      <c r="C44" s="1" t="s">
        <v>5</v>
      </c>
      <c r="F44" s="6">
        <f t="shared" si="0"/>
        <v>1</v>
      </c>
      <c r="G44" s="6">
        <f t="shared" si="1"/>
        <v>0</v>
      </c>
      <c r="H44" s="6">
        <f t="shared" si="2"/>
        <v>0</v>
      </c>
    </row>
    <row r="45" spans="1:8" x14ac:dyDescent="0.25">
      <c r="A45" s="5">
        <v>57</v>
      </c>
      <c r="B45" s="1" t="s">
        <v>0</v>
      </c>
      <c r="C45" s="1" t="s">
        <v>5</v>
      </c>
      <c r="F45" s="6">
        <f t="shared" si="0"/>
        <v>1</v>
      </c>
      <c r="G45" s="6">
        <f t="shared" si="1"/>
        <v>0</v>
      </c>
      <c r="H45" s="6">
        <f t="shared" si="2"/>
        <v>0</v>
      </c>
    </row>
    <row r="46" spans="1:8" x14ac:dyDescent="0.25">
      <c r="A46" s="5">
        <v>58</v>
      </c>
      <c r="B46" s="1" t="s">
        <v>0</v>
      </c>
      <c r="C46" s="1" t="s">
        <v>5</v>
      </c>
      <c r="F46" s="6">
        <f t="shared" si="0"/>
        <v>1</v>
      </c>
      <c r="G46" s="6">
        <f t="shared" si="1"/>
        <v>0</v>
      </c>
      <c r="H46" s="6">
        <f t="shared" si="2"/>
        <v>0</v>
      </c>
    </row>
    <row r="47" spans="1:8" x14ac:dyDescent="0.25">
      <c r="A47" s="5">
        <v>59</v>
      </c>
      <c r="B47" s="1" t="s">
        <v>0</v>
      </c>
      <c r="C47" s="1" t="s">
        <v>5</v>
      </c>
      <c r="F47" s="6">
        <f t="shared" si="0"/>
        <v>1</v>
      </c>
      <c r="G47" s="6">
        <f t="shared" si="1"/>
        <v>0</v>
      </c>
      <c r="H47" s="6">
        <f t="shared" si="2"/>
        <v>0</v>
      </c>
    </row>
    <row r="48" spans="1:8" x14ac:dyDescent="0.25">
      <c r="A48" s="5">
        <v>60</v>
      </c>
      <c r="B48" s="1" t="s">
        <v>0</v>
      </c>
      <c r="C48" s="1" t="s">
        <v>5</v>
      </c>
      <c r="F48" s="6">
        <f t="shared" si="0"/>
        <v>1</v>
      </c>
      <c r="G48" s="6">
        <f t="shared" si="1"/>
        <v>0</v>
      </c>
      <c r="H48" s="6">
        <f t="shared" si="2"/>
        <v>0</v>
      </c>
    </row>
    <row r="49" spans="1:8" x14ac:dyDescent="0.25">
      <c r="A49" s="5">
        <v>61</v>
      </c>
      <c r="B49" s="1" t="s">
        <v>0</v>
      </c>
      <c r="C49" s="1" t="s">
        <v>5</v>
      </c>
      <c r="F49" s="6">
        <f t="shared" si="0"/>
        <v>1</v>
      </c>
      <c r="G49" s="6">
        <f t="shared" si="1"/>
        <v>0</v>
      </c>
      <c r="H49" s="6">
        <f t="shared" si="2"/>
        <v>0</v>
      </c>
    </row>
    <row r="50" spans="1:8" x14ac:dyDescent="0.25">
      <c r="A50" s="5">
        <v>62</v>
      </c>
      <c r="B50" s="1" t="s">
        <v>0</v>
      </c>
      <c r="C50" s="1" t="s">
        <v>5</v>
      </c>
      <c r="F50" s="6">
        <f t="shared" si="0"/>
        <v>1</v>
      </c>
      <c r="G50" s="6">
        <f t="shared" si="1"/>
        <v>0</v>
      </c>
      <c r="H50" s="6">
        <f t="shared" si="2"/>
        <v>0</v>
      </c>
    </row>
    <row r="51" spans="1:8" x14ac:dyDescent="0.25">
      <c r="A51" s="5">
        <v>63</v>
      </c>
      <c r="B51" s="1" t="s">
        <v>0</v>
      </c>
      <c r="C51" s="1" t="s">
        <v>5</v>
      </c>
      <c r="F51" s="6">
        <f t="shared" si="0"/>
        <v>1</v>
      </c>
      <c r="G51" s="6">
        <f t="shared" si="1"/>
        <v>0</v>
      </c>
      <c r="H51" s="6">
        <f t="shared" si="2"/>
        <v>0</v>
      </c>
    </row>
    <row r="52" spans="1:8" x14ac:dyDescent="0.25">
      <c r="A52" s="5">
        <v>64</v>
      </c>
      <c r="B52" s="1" t="s">
        <v>0</v>
      </c>
      <c r="C52" s="1" t="s">
        <v>5</v>
      </c>
      <c r="F52" s="6">
        <f t="shared" si="0"/>
        <v>1</v>
      </c>
      <c r="G52" s="6">
        <f t="shared" si="1"/>
        <v>0</v>
      </c>
      <c r="H52" s="6">
        <f t="shared" si="2"/>
        <v>0</v>
      </c>
    </row>
    <row r="53" spans="1:8" x14ac:dyDescent="0.25">
      <c r="A53" s="5">
        <v>66</v>
      </c>
      <c r="B53" s="1" t="s">
        <v>0</v>
      </c>
      <c r="C53" s="1" t="s">
        <v>5</v>
      </c>
      <c r="F53" s="6">
        <f t="shared" si="0"/>
        <v>1</v>
      </c>
      <c r="G53" s="6">
        <f t="shared" si="1"/>
        <v>0</v>
      </c>
      <c r="H53" s="6">
        <f t="shared" si="2"/>
        <v>0</v>
      </c>
    </row>
    <row r="54" spans="1:8" x14ac:dyDescent="0.25">
      <c r="A54" s="5">
        <v>67</v>
      </c>
      <c r="B54" s="1" t="s">
        <v>0</v>
      </c>
      <c r="C54" s="5" t="s">
        <v>5</v>
      </c>
      <c r="F54" s="6">
        <f t="shared" si="0"/>
        <v>1</v>
      </c>
      <c r="G54" s="6">
        <f t="shared" si="1"/>
        <v>0</v>
      </c>
      <c r="H54" s="6">
        <f t="shared" si="2"/>
        <v>0</v>
      </c>
    </row>
    <row r="55" spans="1:8" x14ac:dyDescent="0.25">
      <c r="A55" s="5">
        <v>70</v>
      </c>
      <c r="B55" s="1" t="s">
        <v>0</v>
      </c>
      <c r="C55" s="1" t="s">
        <v>5</v>
      </c>
      <c r="E55" s="5"/>
      <c r="F55" s="6">
        <f t="shared" si="0"/>
        <v>1</v>
      </c>
      <c r="G55" s="6">
        <f t="shared" si="1"/>
        <v>0</v>
      </c>
      <c r="H55" s="6">
        <f t="shared" si="2"/>
        <v>0</v>
      </c>
    </row>
    <row r="56" spans="1:8" x14ac:dyDescent="0.25">
      <c r="A56" s="5">
        <v>71</v>
      </c>
      <c r="B56" s="1" t="s">
        <v>0</v>
      </c>
      <c r="C56" s="1" t="s">
        <v>5</v>
      </c>
      <c r="E56" s="5"/>
      <c r="F56" s="6">
        <f t="shared" si="0"/>
        <v>1</v>
      </c>
      <c r="G56" s="6">
        <f t="shared" si="1"/>
        <v>0</v>
      </c>
      <c r="H56" s="6">
        <f t="shared" si="2"/>
        <v>0</v>
      </c>
    </row>
    <row r="57" spans="1:8" x14ac:dyDescent="0.25">
      <c r="A57" s="5">
        <v>72</v>
      </c>
      <c r="B57" s="1" t="s">
        <v>0</v>
      </c>
      <c r="C57" s="1" t="s">
        <v>5</v>
      </c>
      <c r="E57" s="5"/>
      <c r="F57" s="6">
        <f t="shared" si="0"/>
        <v>1</v>
      </c>
      <c r="G57" s="6">
        <f t="shared" si="1"/>
        <v>0</v>
      </c>
      <c r="H57" s="6">
        <f t="shared" si="2"/>
        <v>0</v>
      </c>
    </row>
    <row r="58" spans="1:8" x14ac:dyDescent="0.25">
      <c r="A58" s="5">
        <v>73</v>
      </c>
      <c r="B58" s="1" t="s">
        <v>0</v>
      </c>
      <c r="C58" s="1" t="s">
        <v>5</v>
      </c>
      <c r="F58" s="6">
        <f t="shared" si="0"/>
        <v>1</v>
      </c>
      <c r="G58" s="6">
        <f t="shared" si="1"/>
        <v>0</v>
      </c>
      <c r="H58" s="6">
        <f t="shared" si="2"/>
        <v>0</v>
      </c>
    </row>
    <row r="59" spans="1:8" x14ac:dyDescent="0.25">
      <c r="A59" s="5">
        <v>75</v>
      </c>
      <c r="B59" s="1" t="s">
        <v>0</v>
      </c>
      <c r="C59" s="1" t="s">
        <v>5</v>
      </c>
      <c r="E59" s="5"/>
      <c r="F59" s="6">
        <f t="shared" si="0"/>
        <v>1</v>
      </c>
      <c r="G59" s="6">
        <f t="shared" si="1"/>
        <v>0</v>
      </c>
      <c r="H59" s="6">
        <f t="shared" si="2"/>
        <v>0</v>
      </c>
    </row>
    <row r="60" spans="1:8" x14ac:dyDescent="0.25">
      <c r="A60" s="5">
        <v>76</v>
      </c>
      <c r="B60" s="1" t="s">
        <v>0</v>
      </c>
      <c r="C60" s="1" t="s">
        <v>5</v>
      </c>
      <c r="E60" s="5"/>
      <c r="F60" s="6">
        <f t="shared" si="0"/>
        <v>1</v>
      </c>
      <c r="G60" s="6">
        <f t="shared" si="1"/>
        <v>0</v>
      </c>
      <c r="H60" s="6">
        <f t="shared" si="2"/>
        <v>0</v>
      </c>
    </row>
    <row r="61" spans="1:8" x14ac:dyDescent="0.25">
      <c r="A61" s="5">
        <v>77</v>
      </c>
      <c r="B61" s="5" t="s">
        <v>0</v>
      </c>
      <c r="C61" s="5" t="s">
        <v>5</v>
      </c>
      <c r="D61" s="5"/>
      <c r="F61" s="6">
        <f t="shared" si="0"/>
        <v>1</v>
      </c>
      <c r="G61" s="6">
        <f t="shared" si="1"/>
        <v>0</v>
      </c>
      <c r="H61" s="6">
        <f t="shared" si="2"/>
        <v>0</v>
      </c>
    </row>
    <row r="62" spans="1:8" x14ac:dyDescent="0.25">
      <c r="A62" s="5">
        <v>79</v>
      </c>
      <c r="B62" s="1" t="s">
        <v>0</v>
      </c>
      <c r="C62" s="1" t="s">
        <v>5</v>
      </c>
      <c r="F62" s="6">
        <f t="shared" si="0"/>
        <v>1</v>
      </c>
      <c r="G62" s="6">
        <f t="shared" si="1"/>
        <v>0</v>
      </c>
      <c r="H62" s="6">
        <f t="shared" si="2"/>
        <v>0</v>
      </c>
    </row>
    <row r="63" spans="1:8" x14ac:dyDescent="0.25">
      <c r="A63" s="5">
        <v>82</v>
      </c>
      <c r="B63" s="1" t="s">
        <v>0</v>
      </c>
      <c r="C63" s="1" t="s">
        <v>5</v>
      </c>
      <c r="F63" s="6">
        <f t="shared" si="0"/>
        <v>1</v>
      </c>
      <c r="G63" s="6">
        <f t="shared" si="1"/>
        <v>0</v>
      </c>
      <c r="H63" s="6">
        <f t="shared" si="2"/>
        <v>0</v>
      </c>
    </row>
    <row r="64" spans="1:8" x14ac:dyDescent="0.25">
      <c r="A64" s="5">
        <v>83</v>
      </c>
      <c r="B64" s="1" t="s">
        <v>0</v>
      </c>
      <c r="C64" s="1" t="s">
        <v>5</v>
      </c>
      <c r="E64" s="18"/>
      <c r="F64" s="6">
        <f t="shared" si="0"/>
        <v>1</v>
      </c>
      <c r="G64" s="6">
        <f t="shared" si="1"/>
        <v>0</v>
      </c>
      <c r="H64" s="6">
        <f t="shared" si="2"/>
        <v>0</v>
      </c>
    </row>
    <row r="65" spans="1:8" x14ac:dyDescent="0.25">
      <c r="A65" s="5">
        <v>86</v>
      </c>
      <c r="B65" s="1" t="s">
        <v>0</v>
      </c>
      <c r="C65" s="1" t="s">
        <v>5</v>
      </c>
      <c r="E65" s="18"/>
      <c r="F65" s="6">
        <f t="shared" si="0"/>
        <v>1</v>
      </c>
      <c r="G65" s="6">
        <f t="shared" si="1"/>
        <v>0</v>
      </c>
      <c r="H65" s="6">
        <f t="shared" si="2"/>
        <v>0</v>
      </c>
    </row>
    <row r="66" spans="1:8" x14ac:dyDescent="0.25">
      <c r="A66" s="5">
        <v>88</v>
      </c>
      <c r="B66" s="1" t="s">
        <v>0</v>
      </c>
      <c r="C66" s="1" t="s">
        <v>5</v>
      </c>
      <c r="E66" s="18"/>
      <c r="F66" s="6">
        <f t="shared" ref="F66:F129" si="3">IF(C66="pos",1,0)</f>
        <v>1</v>
      </c>
      <c r="G66" s="6">
        <f t="shared" ref="G66:G129" si="4">IF(D66="pos",1,0)</f>
        <v>0</v>
      </c>
      <c r="H66" s="6">
        <f t="shared" ref="H66:H129" si="5">IF(E66="pos",1,0)</f>
        <v>0</v>
      </c>
    </row>
    <row r="67" spans="1:8" x14ac:dyDescent="0.25">
      <c r="A67" s="5">
        <v>89</v>
      </c>
      <c r="B67" s="1" t="s">
        <v>0</v>
      </c>
      <c r="C67" s="1" t="s">
        <v>5</v>
      </c>
      <c r="E67" s="18"/>
      <c r="F67" s="6">
        <f t="shared" si="3"/>
        <v>1</v>
      </c>
      <c r="G67" s="6">
        <f t="shared" si="4"/>
        <v>0</v>
      </c>
      <c r="H67" s="6">
        <f t="shared" si="5"/>
        <v>0</v>
      </c>
    </row>
    <row r="68" spans="1:8" x14ac:dyDescent="0.25">
      <c r="A68" s="5">
        <v>90</v>
      </c>
      <c r="B68" s="1" t="s">
        <v>0</v>
      </c>
      <c r="C68" s="1" t="s">
        <v>5</v>
      </c>
      <c r="E68" s="18"/>
      <c r="F68" s="6">
        <f t="shared" si="3"/>
        <v>1</v>
      </c>
      <c r="G68" s="6">
        <f t="shared" si="4"/>
        <v>0</v>
      </c>
      <c r="H68" s="6">
        <f t="shared" si="5"/>
        <v>0</v>
      </c>
    </row>
    <row r="69" spans="1:8" x14ac:dyDescent="0.25">
      <c r="A69" s="5">
        <v>91</v>
      </c>
      <c r="B69" s="1" t="s">
        <v>0</v>
      </c>
      <c r="C69" s="1" t="s">
        <v>5</v>
      </c>
      <c r="E69" s="18"/>
      <c r="F69" s="6">
        <f t="shared" si="3"/>
        <v>1</v>
      </c>
      <c r="G69" s="6">
        <f t="shared" si="4"/>
        <v>0</v>
      </c>
      <c r="H69" s="6">
        <f t="shared" si="5"/>
        <v>0</v>
      </c>
    </row>
    <row r="70" spans="1:8" x14ac:dyDescent="0.25">
      <c r="A70" s="5">
        <v>92</v>
      </c>
      <c r="B70" s="1" t="s">
        <v>0</v>
      </c>
      <c r="C70" s="1" t="s">
        <v>5</v>
      </c>
      <c r="E70" s="18"/>
      <c r="F70" s="6">
        <f t="shared" si="3"/>
        <v>1</v>
      </c>
      <c r="G70" s="6">
        <f t="shared" si="4"/>
        <v>0</v>
      </c>
      <c r="H70" s="6">
        <f t="shared" si="5"/>
        <v>0</v>
      </c>
    </row>
    <row r="71" spans="1:8" x14ac:dyDescent="0.25">
      <c r="A71" s="5">
        <v>93</v>
      </c>
      <c r="B71" s="1" t="s">
        <v>0</v>
      </c>
      <c r="C71" s="1" t="s">
        <v>5</v>
      </c>
      <c r="E71" s="18"/>
      <c r="F71" s="6">
        <f t="shared" si="3"/>
        <v>1</v>
      </c>
      <c r="G71" s="6">
        <f t="shared" si="4"/>
        <v>0</v>
      </c>
      <c r="H71" s="6">
        <f t="shared" si="5"/>
        <v>0</v>
      </c>
    </row>
    <row r="72" spans="1:8" x14ac:dyDescent="0.25">
      <c r="A72" s="5">
        <v>94</v>
      </c>
      <c r="B72" s="1" t="s">
        <v>0</v>
      </c>
      <c r="C72" s="1" t="s">
        <v>5</v>
      </c>
      <c r="E72" s="18"/>
      <c r="F72" s="6">
        <f t="shared" si="3"/>
        <v>1</v>
      </c>
      <c r="G72" s="6">
        <f t="shared" si="4"/>
        <v>0</v>
      </c>
      <c r="H72" s="6">
        <f t="shared" si="5"/>
        <v>0</v>
      </c>
    </row>
    <row r="73" spans="1:8" x14ac:dyDescent="0.25">
      <c r="A73" s="5">
        <v>95</v>
      </c>
      <c r="B73" s="5" t="s">
        <v>0</v>
      </c>
      <c r="C73" s="5" t="s">
        <v>5</v>
      </c>
      <c r="D73" s="5"/>
      <c r="E73" s="18"/>
      <c r="F73" s="6">
        <f t="shared" si="3"/>
        <v>1</v>
      </c>
      <c r="G73" s="6">
        <f t="shared" si="4"/>
        <v>0</v>
      </c>
      <c r="H73" s="6">
        <f t="shared" si="5"/>
        <v>0</v>
      </c>
    </row>
    <row r="74" spans="1:8" x14ac:dyDescent="0.25">
      <c r="A74" s="5">
        <v>96</v>
      </c>
      <c r="B74" s="18" t="s">
        <v>0</v>
      </c>
      <c r="C74" s="1" t="s">
        <v>5</v>
      </c>
      <c r="E74" s="18"/>
      <c r="F74" s="6">
        <f t="shared" si="3"/>
        <v>1</v>
      </c>
      <c r="G74" s="6">
        <f t="shared" si="4"/>
        <v>0</v>
      </c>
      <c r="H74" s="6">
        <f t="shared" si="5"/>
        <v>0</v>
      </c>
    </row>
    <row r="75" spans="1:8" x14ac:dyDescent="0.25">
      <c r="A75" s="5">
        <v>97</v>
      </c>
      <c r="B75" s="3" t="s">
        <v>0</v>
      </c>
      <c r="C75" s="3" t="s">
        <v>5</v>
      </c>
      <c r="D75" s="3"/>
      <c r="E75" s="6"/>
      <c r="F75" s="6">
        <f t="shared" si="3"/>
        <v>1</v>
      </c>
      <c r="G75" s="6">
        <f t="shared" si="4"/>
        <v>0</v>
      </c>
      <c r="H75" s="6">
        <f t="shared" si="5"/>
        <v>0</v>
      </c>
    </row>
    <row r="76" spans="1:8" x14ac:dyDescent="0.25">
      <c r="A76" s="5">
        <v>99</v>
      </c>
      <c r="B76" s="1" t="s">
        <v>0</v>
      </c>
      <c r="C76" s="1" t="s">
        <v>5</v>
      </c>
      <c r="E76" s="18"/>
      <c r="F76" s="6">
        <f t="shared" si="3"/>
        <v>1</v>
      </c>
      <c r="G76" s="6">
        <f t="shared" si="4"/>
        <v>0</v>
      </c>
      <c r="H76" s="6">
        <f t="shared" si="5"/>
        <v>0</v>
      </c>
    </row>
    <row r="77" spans="1:8" x14ac:dyDescent="0.25">
      <c r="A77" s="5">
        <v>100</v>
      </c>
      <c r="B77" s="1" t="s">
        <v>0</v>
      </c>
      <c r="C77" s="1" t="s">
        <v>5</v>
      </c>
      <c r="F77" s="6">
        <f t="shared" si="3"/>
        <v>1</v>
      </c>
      <c r="G77" s="6">
        <f t="shared" si="4"/>
        <v>0</v>
      </c>
      <c r="H77" s="6">
        <f t="shared" si="5"/>
        <v>0</v>
      </c>
    </row>
    <row r="78" spans="1:8" x14ac:dyDescent="0.25">
      <c r="A78" s="5">
        <v>101</v>
      </c>
      <c r="B78" s="18" t="s">
        <v>0</v>
      </c>
      <c r="C78" s="1" t="s">
        <v>5</v>
      </c>
      <c r="E78" s="18"/>
      <c r="F78" s="6">
        <f t="shared" si="3"/>
        <v>1</v>
      </c>
      <c r="G78" s="6">
        <f t="shared" si="4"/>
        <v>0</v>
      </c>
      <c r="H78" s="6">
        <f t="shared" si="5"/>
        <v>0</v>
      </c>
    </row>
    <row r="79" spans="1:8" x14ac:dyDescent="0.25">
      <c r="A79" s="5">
        <v>102</v>
      </c>
      <c r="B79" s="1" t="s">
        <v>0</v>
      </c>
      <c r="C79" s="1" t="s">
        <v>5</v>
      </c>
      <c r="E79" s="18"/>
      <c r="F79" s="6">
        <f t="shared" si="3"/>
        <v>1</v>
      </c>
      <c r="G79" s="6">
        <f t="shared" si="4"/>
        <v>0</v>
      </c>
      <c r="H79" s="6">
        <f t="shared" si="5"/>
        <v>0</v>
      </c>
    </row>
    <row r="80" spans="1:8" x14ac:dyDescent="0.25">
      <c r="A80" s="5">
        <v>104</v>
      </c>
      <c r="B80" s="1" t="s">
        <v>0</v>
      </c>
      <c r="C80" s="5" t="s">
        <v>5</v>
      </c>
      <c r="E80" s="18"/>
      <c r="F80" s="6">
        <f t="shared" si="3"/>
        <v>1</v>
      </c>
      <c r="G80" s="6">
        <f t="shared" si="4"/>
        <v>0</v>
      </c>
      <c r="H80" s="6">
        <f t="shared" si="5"/>
        <v>0</v>
      </c>
    </row>
    <row r="81" spans="1:8" x14ac:dyDescent="0.25">
      <c r="A81" s="5">
        <v>105</v>
      </c>
      <c r="B81" s="1" t="s">
        <v>0</v>
      </c>
      <c r="C81" s="1" t="s">
        <v>5</v>
      </c>
      <c r="E81" s="18"/>
      <c r="F81" s="6">
        <f t="shared" si="3"/>
        <v>1</v>
      </c>
      <c r="G81" s="6">
        <f t="shared" si="4"/>
        <v>0</v>
      </c>
      <c r="H81" s="6">
        <f t="shared" si="5"/>
        <v>0</v>
      </c>
    </row>
    <row r="82" spans="1:8" x14ac:dyDescent="0.25">
      <c r="A82" s="5">
        <v>107</v>
      </c>
      <c r="B82" s="1" t="s">
        <v>0</v>
      </c>
      <c r="C82" s="1" t="s">
        <v>5</v>
      </c>
      <c r="E82" s="2"/>
      <c r="F82" s="6">
        <f t="shared" si="3"/>
        <v>1</v>
      </c>
      <c r="G82" s="6">
        <f t="shared" si="4"/>
        <v>0</v>
      </c>
      <c r="H82" s="6">
        <f t="shared" si="5"/>
        <v>0</v>
      </c>
    </row>
    <row r="83" spans="1:8" x14ac:dyDescent="0.25">
      <c r="A83" s="5">
        <v>109</v>
      </c>
      <c r="B83" s="3" t="s">
        <v>0</v>
      </c>
      <c r="C83" s="3" t="s">
        <v>5</v>
      </c>
      <c r="D83" s="3"/>
      <c r="E83" s="2"/>
      <c r="F83" s="6">
        <f t="shared" si="3"/>
        <v>1</v>
      </c>
      <c r="G83" s="6">
        <f t="shared" si="4"/>
        <v>0</v>
      </c>
      <c r="H83" s="6">
        <f t="shared" si="5"/>
        <v>0</v>
      </c>
    </row>
    <row r="84" spans="1:8" x14ac:dyDescent="0.25">
      <c r="A84" s="5">
        <v>110</v>
      </c>
      <c r="B84" s="1" t="s">
        <v>0</v>
      </c>
      <c r="C84" s="1" t="s">
        <v>5</v>
      </c>
      <c r="E84" s="2"/>
      <c r="F84" s="6">
        <f t="shared" si="3"/>
        <v>1</v>
      </c>
      <c r="G84" s="6">
        <f t="shared" si="4"/>
        <v>0</v>
      </c>
      <c r="H84" s="6">
        <f t="shared" si="5"/>
        <v>0</v>
      </c>
    </row>
    <row r="85" spans="1:8" x14ac:dyDescent="0.25">
      <c r="A85" s="5">
        <v>112</v>
      </c>
      <c r="B85" s="1" t="s">
        <v>0</v>
      </c>
      <c r="C85" s="1" t="s">
        <v>5</v>
      </c>
      <c r="E85" s="2"/>
      <c r="F85" s="6">
        <f t="shared" si="3"/>
        <v>1</v>
      </c>
      <c r="G85" s="6">
        <f t="shared" si="4"/>
        <v>0</v>
      </c>
      <c r="H85" s="6">
        <f t="shared" si="5"/>
        <v>0</v>
      </c>
    </row>
    <row r="86" spans="1:8" x14ac:dyDescent="0.25">
      <c r="A86" s="5">
        <v>115</v>
      </c>
      <c r="B86" s="1" t="s">
        <v>0</v>
      </c>
      <c r="C86" s="1" t="s">
        <v>5</v>
      </c>
      <c r="E86" s="2"/>
      <c r="F86" s="6">
        <f t="shared" si="3"/>
        <v>1</v>
      </c>
      <c r="G86" s="6">
        <f t="shared" si="4"/>
        <v>0</v>
      </c>
      <c r="H86" s="6">
        <f t="shared" si="5"/>
        <v>0</v>
      </c>
    </row>
    <row r="87" spans="1:8" x14ac:dyDescent="0.25">
      <c r="A87" s="5">
        <v>116</v>
      </c>
      <c r="B87" s="5" t="s">
        <v>0</v>
      </c>
      <c r="C87" s="5" t="s">
        <v>5</v>
      </c>
      <c r="D87" s="5"/>
      <c r="E87" s="2"/>
      <c r="F87" s="6">
        <f t="shared" si="3"/>
        <v>1</v>
      </c>
      <c r="G87" s="6">
        <f t="shared" si="4"/>
        <v>0</v>
      </c>
      <c r="H87" s="6">
        <f t="shared" si="5"/>
        <v>0</v>
      </c>
    </row>
    <row r="88" spans="1:8" x14ac:dyDescent="0.25">
      <c r="A88" s="5">
        <v>117</v>
      </c>
      <c r="B88" s="1" t="s">
        <v>0</v>
      </c>
      <c r="C88" s="1" t="s">
        <v>5</v>
      </c>
      <c r="E88" s="2"/>
      <c r="F88" s="6">
        <f t="shared" si="3"/>
        <v>1</v>
      </c>
      <c r="G88" s="6">
        <f t="shared" si="4"/>
        <v>0</v>
      </c>
      <c r="H88" s="6">
        <f t="shared" si="5"/>
        <v>0</v>
      </c>
    </row>
    <row r="89" spans="1:8" x14ac:dyDescent="0.25">
      <c r="A89" s="5">
        <v>118</v>
      </c>
      <c r="B89" s="1" t="s">
        <v>0</v>
      </c>
      <c r="C89" s="1" t="s">
        <v>5</v>
      </c>
      <c r="E89" s="2"/>
      <c r="F89" s="6">
        <f t="shared" si="3"/>
        <v>1</v>
      </c>
      <c r="G89" s="6">
        <f t="shared" si="4"/>
        <v>0</v>
      </c>
      <c r="H89" s="6">
        <f t="shared" si="5"/>
        <v>0</v>
      </c>
    </row>
    <row r="90" spans="1:8" x14ac:dyDescent="0.25">
      <c r="A90" s="5">
        <v>119</v>
      </c>
      <c r="B90" s="3" t="s">
        <v>0</v>
      </c>
      <c r="C90" s="3" t="s">
        <v>5</v>
      </c>
      <c r="D90" s="3"/>
      <c r="E90" s="33"/>
      <c r="F90" s="6">
        <f t="shared" si="3"/>
        <v>1</v>
      </c>
      <c r="G90" s="6">
        <f t="shared" si="4"/>
        <v>0</v>
      </c>
      <c r="H90" s="6">
        <f t="shared" si="5"/>
        <v>0</v>
      </c>
    </row>
    <row r="91" spans="1:8" x14ac:dyDescent="0.25">
      <c r="A91" s="5">
        <v>120</v>
      </c>
      <c r="B91" s="18" t="s">
        <v>0</v>
      </c>
      <c r="C91" s="1" t="s">
        <v>5</v>
      </c>
      <c r="E91" s="2"/>
      <c r="F91" s="6">
        <f t="shared" si="3"/>
        <v>1</v>
      </c>
      <c r="G91" s="6">
        <f t="shared" si="4"/>
        <v>0</v>
      </c>
      <c r="H91" s="6">
        <f t="shared" si="5"/>
        <v>0</v>
      </c>
    </row>
    <row r="92" spans="1:8" x14ac:dyDescent="0.25">
      <c r="A92" s="5">
        <v>121</v>
      </c>
      <c r="B92" s="1" t="s">
        <v>0</v>
      </c>
      <c r="C92" s="1" t="s">
        <v>5</v>
      </c>
      <c r="E92" s="18"/>
      <c r="F92" s="6">
        <f t="shared" si="3"/>
        <v>1</v>
      </c>
      <c r="G92" s="6">
        <f t="shared" si="4"/>
        <v>0</v>
      </c>
      <c r="H92" s="6">
        <f t="shared" si="5"/>
        <v>0</v>
      </c>
    </row>
    <row r="93" spans="1:8" x14ac:dyDescent="0.25">
      <c r="A93" s="5">
        <v>122</v>
      </c>
      <c r="B93" s="6" t="s">
        <v>0</v>
      </c>
      <c r="C93" s="5" t="s">
        <v>5</v>
      </c>
      <c r="D93" s="5"/>
      <c r="E93" s="2"/>
      <c r="F93" s="6">
        <f t="shared" si="3"/>
        <v>1</v>
      </c>
      <c r="G93" s="6">
        <f t="shared" si="4"/>
        <v>0</v>
      </c>
      <c r="H93" s="6">
        <f t="shared" si="5"/>
        <v>0</v>
      </c>
    </row>
    <row r="94" spans="1:8" x14ac:dyDescent="0.25">
      <c r="A94" s="5">
        <v>123</v>
      </c>
      <c r="B94" s="1" t="s">
        <v>0</v>
      </c>
      <c r="C94" s="1" t="s">
        <v>5</v>
      </c>
      <c r="E94" s="18"/>
      <c r="F94" s="6">
        <f t="shared" si="3"/>
        <v>1</v>
      </c>
      <c r="G94" s="6">
        <f t="shared" si="4"/>
        <v>0</v>
      </c>
      <c r="H94" s="6">
        <f t="shared" si="5"/>
        <v>0</v>
      </c>
    </row>
    <row r="95" spans="1:8" x14ac:dyDescent="0.25">
      <c r="A95" s="5">
        <v>125</v>
      </c>
      <c r="B95" s="23" t="s">
        <v>0</v>
      </c>
      <c r="C95" s="1" t="s">
        <v>5</v>
      </c>
      <c r="E95" s="18"/>
      <c r="F95" s="6">
        <f t="shared" si="3"/>
        <v>1</v>
      </c>
      <c r="G95" s="6">
        <f t="shared" si="4"/>
        <v>0</v>
      </c>
      <c r="H95" s="6">
        <f t="shared" si="5"/>
        <v>0</v>
      </c>
    </row>
    <row r="96" spans="1:8" x14ac:dyDescent="0.25">
      <c r="A96" s="5">
        <v>126</v>
      </c>
      <c r="B96" s="1" t="s">
        <v>0</v>
      </c>
      <c r="C96" s="1" t="s">
        <v>5</v>
      </c>
      <c r="F96" s="6">
        <f t="shared" si="3"/>
        <v>1</v>
      </c>
      <c r="G96" s="6">
        <f t="shared" si="4"/>
        <v>0</v>
      </c>
      <c r="H96" s="6">
        <f t="shared" si="5"/>
        <v>0</v>
      </c>
    </row>
    <row r="97" spans="1:8" x14ac:dyDescent="0.25">
      <c r="A97" s="5">
        <v>127</v>
      </c>
      <c r="B97" s="1" t="s">
        <v>0</v>
      </c>
      <c r="C97" s="1" t="s">
        <v>5</v>
      </c>
      <c r="E97" s="6"/>
      <c r="F97" s="6">
        <f t="shared" si="3"/>
        <v>1</v>
      </c>
      <c r="G97" s="6">
        <f t="shared" si="4"/>
        <v>0</v>
      </c>
      <c r="H97" s="6">
        <f t="shared" si="5"/>
        <v>0</v>
      </c>
    </row>
    <row r="98" spans="1:8" x14ac:dyDescent="0.25">
      <c r="A98" s="5">
        <v>128</v>
      </c>
      <c r="B98" s="1" t="s">
        <v>0</v>
      </c>
      <c r="C98" s="1" t="s">
        <v>5</v>
      </c>
      <c r="F98" s="6">
        <f t="shared" si="3"/>
        <v>1</v>
      </c>
      <c r="G98" s="6">
        <f t="shared" si="4"/>
        <v>0</v>
      </c>
      <c r="H98" s="6">
        <f t="shared" si="5"/>
        <v>0</v>
      </c>
    </row>
    <row r="99" spans="1:8" x14ac:dyDescent="0.25">
      <c r="A99" s="5">
        <v>130</v>
      </c>
      <c r="B99" s="1" t="s">
        <v>0</v>
      </c>
      <c r="C99" s="1" t="s">
        <v>5</v>
      </c>
      <c r="E99" s="18"/>
      <c r="F99" s="6">
        <f t="shared" si="3"/>
        <v>1</v>
      </c>
      <c r="G99" s="6">
        <f t="shared" si="4"/>
        <v>0</v>
      </c>
      <c r="H99" s="6">
        <f t="shared" si="5"/>
        <v>0</v>
      </c>
    </row>
    <row r="100" spans="1:8" x14ac:dyDescent="0.25">
      <c r="A100" s="5">
        <v>131</v>
      </c>
      <c r="B100" s="1" t="s">
        <v>0</v>
      </c>
      <c r="C100" s="1" t="s">
        <v>5</v>
      </c>
      <c r="E100" s="21"/>
      <c r="F100" s="6">
        <f t="shared" si="3"/>
        <v>1</v>
      </c>
      <c r="G100" s="6">
        <f t="shared" si="4"/>
        <v>0</v>
      </c>
      <c r="H100" s="6">
        <f t="shared" si="5"/>
        <v>0</v>
      </c>
    </row>
    <row r="101" spans="1:8" x14ac:dyDescent="0.25">
      <c r="A101" s="5">
        <v>132</v>
      </c>
      <c r="B101" s="1" t="s">
        <v>0</v>
      </c>
      <c r="C101" s="1" t="s">
        <v>5</v>
      </c>
      <c r="F101" s="6">
        <f t="shared" si="3"/>
        <v>1</v>
      </c>
      <c r="G101" s="6">
        <f t="shared" si="4"/>
        <v>0</v>
      </c>
      <c r="H101" s="6">
        <f t="shared" si="5"/>
        <v>0</v>
      </c>
    </row>
    <row r="102" spans="1:8" x14ac:dyDescent="0.25">
      <c r="A102" s="5">
        <v>133</v>
      </c>
      <c r="B102" s="1" t="s">
        <v>0</v>
      </c>
      <c r="C102" s="1" t="s">
        <v>5</v>
      </c>
      <c r="F102" s="6">
        <f t="shared" si="3"/>
        <v>1</v>
      </c>
      <c r="G102" s="6">
        <f t="shared" si="4"/>
        <v>0</v>
      </c>
      <c r="H102" s="6">
        <f t="shared" si="5"/>
        <v>0</v>
      </c>
    </row>
    <row r="103" spans="1:8" x14ac:dyDescent="0.25">
      <c r="A103" s="5">
        <v>134</v>
      </c>
      <c r="B103" s="1" t="s">
        <v>0</v>
      </c>
      <c r="C103" s="1" t="s">
        <v>5</v>
      </c>
      <c r="F103" s="6">
        <f t="shared" si="3"/>
        <v>1</v>
      </c>
      <c r="G103" s="6">
        <f t="shared" si="4"/>
        <v>0</v>
      </c>
      <c r="H103" s="6">
        <f t="shared" si="5"/>
        <v>0</v>
      </c>
    </row>
    <row r="104" spans="1:8" x14ac:dyDescent="0.25">
      <c r="A104" s="5">
        <v>135</v>
      </c>
      <c r="B104" s="1" t="s">
        <v>0</v>
      </c>
      <c r="C104" s="1" t="s">
        <v>5</v>
      </c>
      <c r="F104" s="6">
        <f t="shared" si="3"/>
        <v>1</v>
      </c>
      <c r="G104" s="6">
        <f t="shared" si="4"/>
        <v>0</v>
      </c>
      <c r="H104" s="6">
        <f t="shared" si="5"/>
        <v>0</v>
      </c>
    </row>
    <row r="105" spans="1:8" x14ac:dyDescent="0.25">
      <c r="A105" s="5">
        <v>136</v>
      </c>
      <c r="B105" s="1" t="s">
        <v>0</v>
      </c>
      <c r="C105" s="1" t="s">
        <v>5</v>
      </c>
      <c r="F105" s="6">
        <f t="shared" si="3"/>
        <v>1</v>
      </c>
      <c r="G105" s="6">
        <f t="shared" si="4"/>
        <v>0</v>
      </c>
      <c r="H105" s="6">
        <f t="shared" si="5"/>
        <v>0</v>
      </c>
    </row>
    <row r="106" spans="1:8" x14ac:dyDescent="0.25">
      <c r="A106" s="5">
        <v>137</v>
      </c>
      <c r="B106" s="1" t="s">
        <v>0</v>
      </c>
      <c r="C106" s="1" t="s">
        <v>5</v>
      </c>
      <c r="F106" s="6">
        <f t="shared" si="3"/>
        <v>1</v>
      </c>
      <c r="G106" s="6">
        <f t="shared" si="4"/>
        <v>0</v>
      </c>
      <c r="H106" s="6">
        <f t="shared" si="5"/>
        <v>0</v>
      </c>
    </row>
    <row r="107" spans="1:8" x14ac:dyDescent="0.25">
      <c r="A107" s="5">
        <v>139</v>
      </c>
      <c r="B107" s="3" t="s">
        <v>0</v>
      </c>
      <c r="C107" s="3" t="s">
        <v>5</v>
      </c>
      <c r="D107" s="3"/>
      <c r="E107" s="5"/>
      <c r="F107" s="6">
        <f t="shared" si="3"/>
        <v>1</v>
      </c>
      <c r="G107" s="6">
        <f t="shared" si="4"/>
        <v>0</v>
      </c>
      <c r="H107" s="6">
        <f t="shared" si="5"/>
        <v>0</v>
      </c>
    </row>
    <row r="108" spans="1:8" x14ac:dyDescent="0.25">
      <c r="A108" s="5">
        <v>141</v>
      </c>
      <c r="B108" s="5" t="s">
        <v>0</v>
      </c>
      <c r="C108" s="5" t="s">
        <v>5</v>
      </c>
      <c r="D108" s="5"/>
      <c r="F108" s="6">
        <f t="shared" si="3"/>
        <v>1</v>
      </c>
      <c r="G108" s="6">
        <f t="shared" si="4"/>
        <v>0</v>
      </c>
      <c r="H108" s="6">
        <f t="shared" si="5"/>
        <v>0</v>
      </c>
    </row>
    <row r="109" spans="1:8" x14ac:dyDescent="0.25">
      <c r="A109" s="5">
        <v>142</v>
      </c>
      <c r="B109" s="5" t="s">
        <v>0</v>
      </c>
      <c r="C109" s="5" t="s">
        <v>5</v>
      </c>
      <c r="D109" s="5"/>
      <c r="F109" s="6">
        <f t="shared" si="3"/>
        <v>1</v>
      </c>
      <c r="G109" s="6">
        <f t="shared" si="4"/>
        <v>0</v>
      </c>
      <c r="H109" s="6">
        <f t="shared" si="5"/>
        <v>0</v>
      </c>
    </row>
    <row r="110" spans="1:8" x14ac:dyDescent="0.25">
      <c r="A110" s="5">
        <v>143</v>
      </c>
      <c r="B110" s="1" t="s">
        <v>0</v>
      </c>
      <c r="C110" s="1" t="s">
        <v>5</v>
      </c>
      <c r="E110" s="5"/>
      <c r="F110" s="6">
        <f t="shared" si="3"/>
        <v>1</v>
      </c>
      <c r="G110" s="6">
        <f t="shared" si="4"/>
        <v>0</v>
      </c>
      <c r="H110" s="6">
        <f t="shared" si="5"/>
        <v>0</v>
      </c>
    </row>
    <row r="111" spans="1:8" x14ac:dyDescent="0.25">
      <c r="A111" s="5">
        <v>146</v>
      </c>
      <c r="B111" s="1" t="s">
        <v>0</v>
      </c>
      <c r="C111" s="1" t="s">
        <v>5</v>
      </c>
      <c r="F111" s="6">
        <f t="shared" si="3"/>
        <v>1</v>
      </c>
      <c r="G111" s="6">
        <f t="shared" si="4"/>
        <v>0</v>
      </c>
      <c r="H111" s="6">
        <f t="shared" si="5"/>
        <v>0</v>
      </c>
    </row>
    <row r="112" spans="1:8" x14ac:dyDescent="0.25">
      <c r="A112" s="5">
        <v>147</v>
      </c>
      <c r="B112" s="1" t="s">
        <v>1</v>
      </c>
      <c r="C112" s="1" t="s">
        <v>5</v>
      </c>
      <c r="F112" s="6">
        <f t="shared" si="3"/>
        <v>1</v>
      </c>
      <c r="G112" s="6">
        <f t="shared" si="4"/>
        <v>0</v>
      </c>
      <c r="H112" s="6">
        <f t="shared" si="5"/>
        <v>0</v>
      </c>
    </row>
    <row r="113" spans="1:8" x14ac:dyDescent="0.25">
      <c r="A113" s="5">
        <v>148</v>
      </c>
      <c r="B113" s="1" t="s">
        <v>1</v>
      </c>
      <c r="C113" s="1" t="s">
        <v>5</v>
      </c>
      <c r="F113" s="6">
        <f t="shared" si="3"/>
        <v>1</v>
      </c>
      <c r="G113" s="6">
        <f t="shared" si="4"/>
        <v>0</v>
      </c>
      <c r="H113" s="6">
        <f t="shared" si="5"/>
        <v>0</v>
      </c>
    </row>
    <row r="114" spans="1:8" x14ac:dyDescent="0.25">
      <c r="A114" s="5">
        <v>149</v>
      </c>
      <c r="B114" s="1" t="s">
        <v>0</v>
      </c>
      <c r="C114" s="1" t="s">
        <v>5</v>
      </c>
      <c r="E114" s="5"/>
      <c r="F114" s="6">
        <f t="shared" si="3"/>
        <v>1</v>
      </c>
      <c r="G114" s="6">
        <f t="shared" si="4"/>
        <v>0</v>
      </c>
      <c r="H114" s="6">
        <f t="shared" si="5"/>
        <v>0</v>
      </c>
    </row>
    <row r="115" spans="1:8" x14ac:dyDescent="0.25">
      <c r="A115" s="5">
        <v>150</v>
      </c>
      <c r="B115" s="1" t="s">
        <v>0</v>
      </c>
      <c r="C115" s="1" t="s">
        <v>5</v>
      </c>
      <c r="F115" s="6">
        <f t="shared" si="3"/>
        <v>1</v>
      </c>
      <c r="G115" s="6">
        <f t="shared" si="4"/>
        <v>0</v>
      </c>
      <c r="H115" s="6">
        <f t="shared" si="5"/>
        <v>0</v>
      </c>
    </row>
    <row r="116" spans="1:8" x14ac:dyDescent="0.25">
      <c r="A116" s="5">
        <v>151</v>
      </c>
      <c r="B116" s="1" t="s">
        <v>0</v>
      </c>
      <c r="C116" s="1" t="s">
        <v>5</v>
      </c>
      <c r="F116" s="6">
        <f t="shared" si="3"/>
        <v>1</v>
      </c>
      <c r="G116" s="6">
        <f t="shared" si="4"/>
        <v>0</v>
      </c>
      <c r="H116" s="6">
        <f t="shared" si="5"/>
        <v>0</v>
      </c>
    </row>
    <row r="117" spans="1:8" x14ac:dyDescent="0.25">
      <c r="A117" s="5">
        <v>152</v>
      </c>
      <c r="B117" s="1" t="s">
        <v>0</v>
      </c>
      <c r="C117" s="1" t="s">
        <v>5</v>
      </c>
      <c r="F117" s="6">
        <f t="shared" si="3"/>
        <v>1</v>
      </c>
      <c r="G117" s="6">
        <f t="shared" si="4"/>
        <v>0</v>
      </c>
      <c r="H117" s="6">
        <f t="shared" si="5"/>
        <v>0</v>
      </c>
    </row>
    <row r="118" spans="1:8" x14ac:dyDescent="0.25">
      <c r="A118" s="5">
        <v>153</v>
      </c>
      <c r="B118" s="1" t="s">
        <v>0</v>
      </c>
      <c r="C118" s="1" t="s">
        <v>5</v>
      </c>
      <c r="F118" s="6">
        <f t="shared" si="3"/>
        <v>1</v>
      </c>
      <c r="G118" s="6">
        <f t="shared" si="4"/>
        <v>0</v>
      </c>
      <c r="H118" s="6">
        <f t="shared" si="5"/>
        <v>0</v>
      </c>
    </row>
    <row r="119" spans="1:8" x14ac:dyDescent="0.25">
      <c r="A119" s="5">
        <v>154</v>
      </c>
      <c r="B119" s="1" t="s">
        <v>0</v>
      </c>
      <c r="C119" s="1" t="s">
        <v>5</v>
      </c>
      <c r="F119" s="6">
        <f t="shared" si="3"/>
        <v>1</v>
      </c>
      <c r="G119" s="6">
        <f t="shared" si="4"/>
        <v>0</v>
      </c>
      <c r="H119" s="6">
        <f t="shared" si="5"/>
        <v>0</v>
      </c>
    </row>
    <row r="120" spans="1:8" x14ac:dyDescent="0.25">
      <c r="A120" s="5">
        <v>155</v>
      </c>
      <c r="B120" s="1" t="s">
        <v>0</v>
      </c>
      <c r="C120" s="1" t="s">
        <v>5</v>
      </c>
      <c r="F120" s="6">
        <f t="shared" si="3"/>
        <v>1</v>
      </c>
      <c r="G120" s="6">
        <f t="shared" si="4"/>
        <v>0</v>
      </c>
      <c r="H120" s="6">
        <f t="shared" si="5"/>
        <v>0</v>
      </c>
    </row>
    <row r="121" spans="1:8" x14ac:dyDescent="0.25">
      <c r="A121" s="5">
        <v>156</v>
      </c>
      <c r="B121" s="1" t="s">
        <v>1</v>
      </c>
      <c r="C121" s="1" t="s">
        <v>5</v>
      </c>
      <c r="F121" s="6">
        <f t="shared" si="3"/>
        <v>1</v>
      </c>
      <c r="G121" s="6">
        <f t="shared" si="4"/>
        <v>0</v>
      </c>
      <c r="H121" s="6">
        <f t="shared" si="5"/>
        <v>0</v>
      </c>
    </row>
    <row r="122" spans="1:8" x14ac:dyDescent="0.25">
      <c r="A122" s="5">
        <v>158</v>
      </c>
      <c r="B122" s="1" t="s">
        <v>0</v>
      </c>
      <c r="C122" s="1" t="s">
        <v>5</v>
      </c>
      <c r="F122" s="6">
        <f t="shared" si="3"/>
        <v>1</v>
      </c>
      <c r="G122" s="6">
        <f t="shared" si="4"/>
        <v>0</v>
      </c>
      <c r="H122" s="6">
        <f t="shared" si="5"/>
        <v>0</v>
      </c>
    </row>
    <row r="123" spans="1:8" x14ac:dyDescent="0.25">
      <c r="A123" s="5">
        <v>160</v>
      </c>
      <c r="B123" s="1" t="s">
        <v>0</v>
      </c>
      <c r="C123" s="1" t="s">
        <v>5</v>
      </c>
      <c r="F123" s="6">
        <f t="shared" si="3"/>
        <v>1</v>
      </c>
      <c r="G123" s="6">
        <f t="shared" si="4"/>
        <v>0</v>
      </c>
      <c r="H123" s="6">
        <f t="shared" si="5"/>
        <v>0</v>
      </c>
    </row>
    <row r="124" spans="1:8" x14ac:dyDescent="0.25">
      <c r="A124" s="5">
        <v>161</v>
      </c>
      <c r="B124" s="1" t="s">
        <v>0</v>
      </c>
      <c r="C124" s="1" t="s">
        <v>5</v>
      </c>
      <c r="E124" s="18"/>
      <c r="F124" s="6">
        <f t="shared" si="3"/>
        <v>1</v>
      </c>
      <c r="G124" s="6">
        <f t="shared" si="4"/>
        <v>0</v>
      </c>
      <c r="H124" s="6">
        <f t="shared" si="5"/>
        <v>0</v>
      </c>
    </row>
    <row r="125" spans="1:8" x14ac:dyDescent="0.25">
      <c r="A125" s="5">
        <v>162</v>
      </c>
      <c r="B125" s="1" t="s">
        <v>0</v>
      </c>
      <c r="C125" s="1" t="s">
        <v>5</v>
      </c>
      <c r="F125" s="6">
        <f t="shared" si="3"/>
        <v>1</v>
      </c>
      <c r="G125" s="6">
        <f t="shared" si="4"/>
        <v>0</v>
      </c>
      <c r="H125" s="6">
        <f t="shared" si="5"/>
        <v>0</v>
      </c>
    </row>
    <row r="126" spans="1:8" x14ac:dyDescent="0.25">
      <c r="A126" s="5">
        <v>163</v>
      </c>
      <c r="B126" s="3" t="s">
        <v>0</v>
      </c>
      <c r="C126" s="3" t="s">
        <v>5</v>
      </c>
      <c r="D126" s="3"/>
      <c r="E126" s="5"/>
      <c r="F126" s="6">
        <f t="shared" si="3"/>
        <v>1</v>
      </c>
      <c r="G126" s="6">
        <f t="shared" si="4"/>
        <v>0</v>
      </c>
      <c r="H126" s="6">
        <f t="shared" si="5"/>
        <v>0</v>
      </c>
    </row>
    <row r="127" spans="1:8" x14ac:dyDescent="0.25">
      <c r="A127" s="5">
        <v>164</v>
      </c>
      <c r="B127" s="1" t="s">
        <v>0</v>
      </c>
      <c r="C127" s="1" t="s">
        <v>5</v>
      </c>
      <c r="F127" s="6">
        <f t="shared" si="3"/>
        <v>1</v>
      </c>
      <c r="G127" s="6">
        <f t="shared" si="4"/>
        <v>0</v>
      </c>
      <c r="H127" s="6">
        <f t="shared" si="5"/>
        <v>0</v>
      </c>
    </row>
    <row r="128" spans="1:8" x14ac:dyDescent="0.25">
      <c r="A128" s="5">
        <v>166</v>
      </c>
      <c r="B128" s="1" t="s">
        <v>0</v>
      </c>
      <c r="C128" s="1" t="s">
        <v>5</v>
      </c>
      <c r="F128" s="6">
        <f t="shared" si="3"/>
        <v>1</v>
      </c>
      <c r="G128" s="6">
        <f t="shared" si="4"/>
        <v>0</v>
      </c>
      <c r="H128" s="6">
        <f t="shared" si="5"/>
        <v>0</v>
      </c>
    </row>
    <row r="129" spans="1:8" x14ac:dyDescent="0.25">
      <c r="A129" s="5">
        <v>171</v>
      </c>
      <c r="B129" s="1" t="s">
        <v>0</v>
      </c>
      <c r="C129" s="1" t="s">
        <v>5</v>
      </c>
      <c r="F129" s="6">
        <f t="shared" si="3"/>
        <v>1</v>
      </c>
      <c r="G129" s="6">
        <f t="shared" si="4"/>
        <v>0</v>
      </c>
      <c r="H129" s="6">
        <f t="shared" si="5"/>
        <v>0</v>
      </c>
    </row>
    <row r="130" spans="1:8" x14ac:dyDescent="0.25">
      <c r="A130" s="5">
        <v>172</v>
      </c>
      <c r="B130" s="1" t="s">
        <v>0</v>
      </c>
      <c r="C130" s="1" t="s">
        <v>5</v>
      </c>
      <c r="F130" s="6">
        <f t="shared" ref="F130:F193" si="6">IF(C130="pos",1,0)</f>
        <v>1</v>
      </c>
      <c r="G130" s="6">
        <f t="shared" ref="G130:G193" si="7">IF(D130="pos",1,0)</f>
        <v>0</v>
      </c>
      <c r="H130" s="6">
        <f t="shared" ref="H130:H193" si="8">IF(E130="pos",1,0)</f>
        <v>0</v>
      </c>
    </row>
    <row r="131" spans="1:8" x14ac:dyDescent="0.25">
      <c r="A131" s="5">
        <v>173</v>
      </c>
      <c r="B131" s="1" t="s">
        <v>0</v>
      </c>
      <c r="C131" s="1" t="s">
        <v>5</v>
      </c>
      <c r="F131" s="6">
        <f t="shared" si="6"/>
        <v>1</v>
      </c>
      <c r="G131" s="6">
        <f t="shared" si="7"/>
        <v>0</v>
      </c>
      <c r="H131" s="6">
        <f t="shared" si="8"/>
        <v>0</v>
      </c>
    </row>
    <row r="132" spans="1:8" x14ac:dyDescent="0.25">
      <c r="A132" s="5">
        <v>175</v>
      </c>
      <c r="B132" s="3" t="s">
        <v>0</v>
      </c>
      <c r="C132" s="3" t="s">
        <v>5</v>
      </c>
      <c r="D132" s="3"/>
      <c r="E132" s="5"/>
      <c r="F132" s="6">
        <f t="shared" si="6"/>
        <v>1</v>
      </c>
      <c r="G132" s="6">
        <f t="shared" si="7"/>
        <v>0</v>
      </c>
      <c r="H132" s="6">
        <f t="shared" si="8"/>
        <v>0</v>
      </c>
    </row>
    <row r="133" spans="1:8" x14ac:dyDescent="0.25">
      <c r="A133" s="5">
        <v>176</v>
      </c>
      <c r="B133" s="1" t="s">
        <v>0</v>
      </c>
      <c r="C133" s="1" t="s">
        <v>5</v>
      </c>
      <c r="F133" s="6">
        <f t="shared" si="6"/>
        <v>1</v>
      </c>
      <c r="G133" s="6">
        <f t="shared" si="7"/>
        <v>0</v>
      </c>
      <c r="H133" s="6">
        <f t="shared" si="8"/>
        <v>0</v>
      </c>
    </row>
    <row r="134" spans="1:8" x14ac:dyDescent="0.25">
      <c r="A134" s="5">
        <v>177</v>
      </c>
      <c r="B134" s="1" t="s">
        <v>0</v>
      </c>
      <c r="C134" s="1" t="s">
        <v>5</v>
      </c>
      <c r="F134" s="6">
        <f t="shared" si="6"/>
        <v>1</v>
      </c>
      <c r="G134" s="6">
        <f t="shared" si="7"/>
        <v>0</v>
      </c>
      <c r="H134" s="6">
        <f t="shared" si="8"/>
        <v>0</v>
      </c>
    </row>
    <row r="135" spans="1:8" x14ac:dyDescent="0.25">
      <c r="A135" s="5">
        <v>178</v>
      </c>
      <c r="B135" s="1" t="s">
        <v>0</v>
      </c>
      <c r="C135" s="1" t="s">
        <v>5</v>
      </c>
      <c r="F135" s="6">
        <f t="shared" si="6"/>
        <v>1</v>
      </c>
      <c r="G135" s="6">
        <f t="shared" si="7"/>
        <v>0</v>
      </c>
      <c r="H135" s="6">
        <f t="shared" si="8"/>
        <v>0</v>
      </c>
    </row>
    <row r="136" spans="1:8" x14ac:dyDescent="0.25">
      <c r="A136" s="5">
        <v>179</v>
      </c>
      <c r="B136" s="1" t="s">
        <v>0</v>
      </c>
      <c r="C136" s="1" t="s">
        <v>5</v>
      </c>
      <c r="F136" s="6">
        <f t="shared" si="6"/>
        <v>1</v>
      </c>
      <c r="G136" s="6">
        <f t="shared" si="7"/>
        <v>0</v>
      </c>
      <c r="H136" s="6">
        <f t="shared" si="8"/>
        <v>0</v>
      </c>
    </row>
    <row r="137" spans="1:8" x14ac:dyDescent="0.25">
      <c r="A137" s="5">
        <v>180</v>
      </c>
      <c r="B137" s="1" t="s">
        <v>0</v>
      </c>
      <c r="C137" s="1" t="s">
        <v>5</v>
      </c>
      <c r="F137" s="6">
        <f t="shared" si="6"/>
        <v>1</v>
      </c>
      <c r="G137" s="6">
        <f t="shared" si="7"/>
        <v>0</v>
      </c>
      <c r="H137" s="6">
        <f t="shared" si="8"/>
        <v>0</v>
      </c>
    </row>
    <row r="138" spans="1:8" x14ac:dyDescent="0.25">
      <c r="A138" s="5">
        <v>181</v>
      </c>
      <c r="B138" s="1" t="s">
        <v>0</v>
      </c>
      <c r="C138" s="1" t="s">
        <v>5</v>
      </c>
      <c r="E138" s="18"/>
      <c r="F138" s="6">
        <f t="shared" si="6"/>
        <v>1</v>
      </c>
      <c r="G138" s="6">
        <f t="shared" si="7"/>
        <v>0</v>
      </c>
      <c r="H138" s="6">
        <f t="shared" si="8"/>
        <v>0</v>
      </c>
    </row>
    <row r="139" spans="1:8" x14ac:dyDescent="0.25">
      <c r="A139" s="5">
        <v>182</v>
      </c>
      <c r="B139" s="1" t="s">
        <v>0</v>
      </c>
      <c r="C139" s="1" t="s">
        <v>5</v>
      </c>
      <c r="F139" s="6">
        <f t="shared" si="6"/>
        <v>1</v>
      </c>
      <c r="G139" s="6">
        <f t="shared" si="7"/>
        <v>0</v>
      </c>
      <c r="H139" s="6">
        <f t="shared" si="8"/>
        <v>0</v>
      </c>
    </row>
    <row r="140" spans="1:8" x14ac:dyDescent="0.25">
      <c r="A140" s="5">
        <v>183</v>
      </c>
      <c r="B140" s="1" t="s">
        <v>0</v>
      </c>
      <c r="C140" s="1" t="s">
        <v>5</v>
      </c>
      <c r="F140" s="6">
        <f t="shared" si="6"/>
        <v>1</v>
      </c>
      <c r="G140" s="6">
        <f t="shared" si="7"/>
        <v>0</v>
      </c>
      <c r="H140" s="6">
        <f t="shared" si="8"/>
        <v>0</v>
      </c>
    </row>
    <row r="141" spans="1:8" x14ac:dyDescent="0.25">
      <c r="A141" s="5">
        <v>184</v>
      </c>
      <c r="B141" s="1" t="s">
        <v>0</v>
      </c>
      <c r="C141" s="1" t="s">
        <v>5</v>
      </c>
      <c r="F141" s="6">
        <f t="shared" si="6"/>
        <v>1</v>
      </c>
      <c r="G141" s="6">
        <f t="shared" si="7"/>
        <v>0</v>
      </c>
      <c r="H141" s="6">
        <f t="shared" si="8"/>
        <v>0</v>
      </c>
    </row>
    <row r="142" spans="1:8" x14ac:dyDescent="0.25">
      <c r="A142" s="5">
        <v>185</v>
      </c>
      <c r="B142" s="1" t="s">
        <v>0</v>
      </c>
      <c r="C142" s="1" t="s">
        <v>5</v>
      </c>
      <c r="E142" s="18"/>
      <c r="F142" s="6">
        <f t="shared" si="6"/>
        <v>1</v>
      </c>
      <c r="G142" s="6">
        <f t="shared" si="7"/>
        <v>0</v>
      </c>
      <c r="H142" s="6">
        <f t="shared" si="8"/>
        <v>0</v>
      </c>
    </row>
    <row r="143" spans="1:8" x14ac:dyDescent="0.25">
      <c r="A143" s="5">
        <v>186</v>
      </c>
      <c r="B143" s="1" t="s">
        <v>0</v>
      </c>
      <c r="C143" s="1" t="s">
        <v>5</v>
      </c>
      <c r="F143" s="6">
        <f t="shared" si="6"/>
        <v>1</v>
      </c>
      <c r="G143" s="6">
        <f t="shared" si="7"/>
        <v>0</v>
      </c>
      <c r="H143" s="6">
        <f t="shared" si="8"/>
        <v>0</v>
      </c>
    </row>
    <row r="144" spans="1:8" x14ac:dyDescent="0.25">
      <c r="A144" s="5">
        <v>187</v>
      </c>
      <c r="B144" s="1" t="s">
        <v>0</v>
      </c>
      <c r="C144" s="1" t="s">
        <v>5</v>
      </c>
      <c r="F144" s="6">
        <f t="shared" si="6"/>
        <v>1</v>
      </c>
      <c r="G144" s="6">
        <f t="shared" si="7"/>
        <v>0</v>
      </c>
      <c r="H144" s="6">
        <f t="shared" si="8"/>
        <v>0</v>
      </c>
    </row>
    <row r="145" spans="1:8" x14ac:dyDescent="0.25">
      <c r="A145" s="5">
        <v>188</v>
      </c>
      <c r="B145" s="1" t="s">
        <v>0</v>
      </c>
      <c r="C145" s="1" t="s">
        <v>5</v>
      </c>
      <c r="E145" s="18"/>
      <c r="F145" s="6">
        <f t="shared" si="6"/>
        <v>1</v>
      </c>
      <c r="G145" s="6">
        <f t="shared" si="7"/>
        <v>0</v>
      </c>
      <c r="H145" s="6">
        <f t="shared" si="8"/>
        <v>0</v>
      </c>
    </row>
    <row r="146" spans="1:8" x14ac:dyDescent="0.25">
      <c r="A146" s="5">
        <v>190</v>
      </c>
      <c r="B146" s="3" t="s">
        <v>0</v>
      </c>
      <c r="C146" s="3" t="s">
        <v>5</v>
      </c>
      <c r="D146" s="3"/>
      <c r="E146" s="5"/>
      <c r="F146" s="6">
        <f t="shared" si="6"/>
        <v>1</v>
      </c>
      <c r="G146" s="6">
        <f t="shared" si="7"/>
        <v>0</v>
      </c>
      <c r="H146" s="6">
        <f t="shared" si="8"/>
        <v>0</v>
      </c>
    </row>
    <row r="147" spans="1:8" x14ac:dyDescent="0.25">
      <c r="A147" s="5">
        <v>191</v>
      </c>
      <c r="B147" s="1" t="s">
        <v>1</v>
      </c>
      <c r="C147" s="1" t="s">
        <v>5</v>
      </c>
      <c r="E147" s="4"/>
      <c r="F147" s="6">
        <f t="shared" si="6"/>
        <v>1</v>
      </c>
      <c r="G147" s="6">
        <f t="shared" si="7"/>
        <v>0</v>
      </c>
      <c r="H147" s="6">
        <f t="shared" si="8"/>
        <v>0</v>
      </c>
    </row>
    <row r="148" spans="1:8" x14ac:dyDescent="0.25">
      <c r="A148" s="5">
        <v>192</v>
      </c>
      <c r="B148" s="1" t="s">
        <v>0</v>
      </c>
      <c r="C148" s="1" t="s">
        <v>5</v>
      </c>
      <c r="F148" s="6">
        <f t="shared" si="6"/>
        <v>1</v>
      </c>
      <c r="G148" s="6">
        <f t="shared" si="7"/>
        <v>0</v>
      </c>
      <c r="H148" s="6">
        <f t="shared" si="8"/>
        <v>0</v>
      </c>
    </row>
    <row r="149" spans="1:8" x14ac:dyDescent="0.25">
      <c r="A149" s="5">
        <v>193</v>
      </c>
      <c r="B149" s="1" t="s">
        <v>0</v>
      </c>
      <c r="C149" s="1" t="s">
        <v>5</v>
      </c>
      <c r="F149" s="6">
        <f t="shared" si="6"/>
        <v>1</v>
      </c>
      <c r="G149" s="6">
        <f t="shared" si="7"/>
        <v>0</v>
      </c>
      <c r="H149" s="6">
        <f t="shared" si="8"/>
        <v>0</v>
      </c>
    </row>
    <row r="150" spans="1:8" x14ac:dyDescent="0.25">
      <c r="A150" s="5">
        <v>194</v>
      </c>
      <c r="B150" s="1" t="s">
        <v>0</v>
      </c>
      <c r="C150" s="1" t="s">
        <v>5</v>
      </c>
      <c r="F150" s="6">
        <f t="shared" si="6"/>
        <v>1</v>
      </c>
      <c r="G150" s="6">
        <f t="shared" si="7"/>
        <v>0</v>
      </c>
      <c r="H150" s="6">
        <f t="shared" si="8"/>
        <v>0</v>
      </c>
    </row>
    <row r="151" spans="1:8" x14ac:dyDescent="0.25">
      <c r="A151" s="5">
        <v>195</v>
      </c>
      <c r="B151" s="1" t="s">
        <v>0</v>
      </c>
      <c r="C151" s="1" t="s">
        <v>5</v>
      </c>
      <c r="F151" s="6">
        <f t="shared" si="6"/>
        <v>1</v>
      </c>
      <c r="G151" s="6">
        <f t="shared" si="7"/>
        <v>0</v>
      </c>
      <c r="H151" s="6">
        <f t="shared" si="8"/>
        <v>0</v>
      </c>
    </row>
    <row r="152" spans="1:8" x14ac:dyDescent="0.25">
      <c r="A152" s="5">
        <v>196</v>
      </c>
      <c r="B152" s="1" t="s">
        <v>0</v>
      </c>
      <c r="C152" s="1" t="s">
        <v>5</v>
      </c>
      <c r="F152" s="6">
        <f t="shared" si="6"/>
        <v>1</v>
      </c>
      <c r="G152" s="6">
        <f t="shared" si="7"/>
        <v>0</v>
      </c>
      <c r="H152" s="6">
        <f t="shared" si="8"/>
        <v>0</v>
      </c>
    </row>
    <row r="153" spans="1:8" x14ac:dyDescent="0.25">
      <c r="A153" s="5">
        <v>199</v>
      </c>
      <c r="B153" s="1" t="s">
        <v>0</v>
      </c>
      <c r="C153" s="5" t="s">
        <v>5</v>
      </c>
      <c r="F153" s="6">
        <f t="shared" si="6"/>
        <v>1</v>
      </c>
      <c r="G153" s="6">
        <f t="shared" si="7"/>
        <v>0</v>
      </c>
      <c r="H153" s="6">
        <f t="shared" si="8"/>
        <v>0</v>
      </c>
    </row>
    <row r="154" spans="1:8" x14ac:dyDescent="0.25">
      <c r="A154" s="5">
        <v>200</v>
      </c>
      <c r="B154" s="1" t="s">
        <v>0</v>
      </c>
      <c r="C154" s="1" t="s">
        <v>5</v>
      </c>
      <c r="F154" s="6">
        <f t="shared" si="6"/>
        <v>1</v>
      </c>
      <c r="G154" s="6">
        <f t="shared" si="7"/>
        <v>0</v>
      </c>
      <c r="H154" s="6">
        <f t="shared" si="8"/>
        <v>0</v>
      </c>
    </row>
    <row r="155" spans="1:8" x14ac:dyDescent="0.25">
      <c r="A155" s="5">
        <v>201</v>
      </c>
      <c r="B155" s="3" t="s">
        <v>0</v>
      </c>
      <c r="C155" s="3" t="s">
        <v>5</v>
      </c>
      <c r="D155" s="3"/>
      <c r="E155" s="5"/>
      <c r="F155" s="6">
        <f t="shared" si="6"/>
        <v>1</v>
      </c>
      <c r="G155" s="6">
        <f t="shared" si="7"/>
        <v>0</v>
      </c>
      <c r="H155" s="6">
        <f t="shared" si="8"/>
        <v>0</v>
      </c>
    </row>
    <row r="156" spans="1:8" x14ac:dyDescent="0.25">
      <c r="A156" s="5">
        <v>202</v>
      </c>
      <c r="B156" s="1" t="s">
        <v>0</v>
      </c>
      <c r="C156" s="1" t="s">
        <v>5</v>
      </c>
      <c r="F156" s="6">
        <f t="shared" si="6"/>
        <v>1</v>
      </c>
      <c r="G156" s="6">
        <f t="shared" si="7"/>
        <v>0</v>
      </c>
      <c r="H156" s="6">
        <f t="shared" si="8"/>
        <v>0</v>
      </c>
    </row>
    <row r="157" spans="1:8" x14ac:dyDescent="0.25">
      <c r="A157" s="5">
        <v>203</v>
      </c>
      <c r="B157" s="1" t="s">
        <v>0</v>
      </c>
      <c r="C157" s="1" t="s">
        <v>5</v>
      </c>
      <c r="F157" s="6">
        <f t="shared" si="6"/>
        <v>1</v>
      </c>
      <c r="G157" s="6">
        <f t="shared" si="7"/>
        <v>0</v>
      </c>
      <c r="H157" s="6">
        <f t="shared" si="8"/>
        <v>0</v>
      </c>
    </row>
    <row r="158" spans="1:8" x14ac:dyDescent="0.25">
      <c r="A158" s="5">
        <v>205</v>
      </c>
      <c r="B158" s="1" t="s">
        <v>0</v>
      </c>
      <c r="C158" s="1" t="s">
        <v>5</v>
      </c>
      <c r="F158" s="6">
        <f t="shared" si="6"/>
        <v>1</v>
      </c>
      <c r="G158" s="6">
        <f t="shared" si="7"/>
        <v>0</v>
      </c>
      <c r="H158" s="6">
        <f t="shared" si="8"/>
        <v>0</v>
      </c>
    </row>
    <row r="159" spans="1:8" x14ac:dyDescent="0.25">
      <c r="A159" s="5">
        <v>207</v>
      </c>
      <c r="B159" s="1" t="s">
        <v>0</v>
      </c>
      <c r="C159" s="1" t="s">
        <v>5</v>
      </c>
      <c r="F159" s="6">
        <f t="shared" si="6"/>
        <v>1</v>
      </c>
      <c r="G159" s="6">
        <f t="shared" si="7"/>
        <v>0</v>
      </c>
      <c r="H159" s="6">
        <f t="shared" si="8"/>
        <v>0</v>
      </c>
    </row>
    <row r="160" spans="1:8" x14ac:dyDescent="0.25">
      <c r="A160" s="5">
        <v>208</v>
      </c>
      <c r="B160" s="1" t="s">
        <v>0</v>
      </c>
      <c r="C160" s="1" t="s">
        <v>5</v>
      </c>
      <c r="F160" s="6">
        <f t="shared" si="6"/>
        <v>1</v>
      </c>
      <c r="G160" s="6">
        <f t="shared" si="7"/>
        <v>0</v>
      </c>
      <c r="H160" s="6">
        <f t="shared" si="8"/>
        <v>0</v>
      </c>
    </row>
    <row r="161" spans="1:8" x14ac:dyDescent="0.25">
      <c r="A161" s="5">
        <v>210</v>
      </c>
      <c r="B161" s="1" t="s">
        <v>0</v>
      </c>
      <c r="C161" s="1" t="s">
        <v>5</v>
      </c>
      <c r="F161" s="6">
        <f t="shared" si="6"/>
        <v>1</v>
      </c>
      <c r="G161" s="6">
        <f t="shared" si="7"/>
        <v>0</v>
      </c>
      <c r="H161" s="6">
        <f t="shared" si="8"/>
        <v>0</v>
      </c>
    </row>
    <row r="162" spans="1:8" x14ac:dyDescent="0.25">
      <c r="A162" s="5">
        <v>212</v>
      </c>
      <c r="B162" s="1" t="s">
        <v>0</v>
      </c>
      <c r="C162" s="1" t="s">
        <v>5</v>
      </c>
      <c r="F162" s="6">
        <f t="shared" si="6"/>
        <v>1</v>
      </c>
      <c r="G162" s="6">
        <f t="shared" si="7"/>
        <v>0</v>
      </c>
      <c r="H162" s="6">
        <f t="shared" si="8"/>
        <v>0</v>
      </c>
    </row>
    <row r="163" spans="1:8" x14ac:dyDescent="0.25">
      <c r="A163" s="5">
        <v>213</v>
      </c>
      <c r="B163" s="1" t="s">
        <v>0</v>
      </c>
      <c r="C163" s="1" t="s">
        <v>5</v>
      </c>
      <c r="E163" s="18"/>
      <c r="F163" s="6">
        <f t="shared" si="6"/>
        <v>1</v>
      </c>
      <c r="G163" s="6">
        <f t="shared" si="7"/>
        <v>0</v>
      </c>
      <c r="H163" s="6">
        <f t="shared" si="8"/>
        <v>0</v>
      </c>
    </row>
    <row r="164" spans="1:8" x14ac:dyDescent="0.25">
      <c r="A164" s="5">
        <v>214</v>
      </c>
      <c r="B164" s="1" t="s">
        <v>0</v>
      </c>
      <c r="C164" s="1" t="s">
        <v>5</v>
      </c>
      <c r="E164" s="18"/>
      <c r="F164" s="6">
        <f t="shared" si="6"/>
        <v>1</v>
      </c>
      <c r="G164" s="6">
        <f t="shared" si="7"/>
        <v>0</v>
      </c>
      <c r="H164" s="6">
        <f t="shared" si="8"/>
        <v>0</v>
      </c>
    </row>
    <row r="165" spans="1:8" x14ac:dyDescent="0.25">
      <c r="A165" s="5">
        <v>216</v>
      </c>
      <c r="B165" s="1" t="s">
        <v>0</v>
      </c>
      <c r="C165" s="1" t="s">
        <v>5</v>
      </c>
      <c r="F165" s="6">
        <f t="shared" si="6"/>
        <v>1</v>
      </c>
      <c r="G165" s="6">
        <f t="shared" si="7"/>
        <v>0</v>
      </c>
      <c r="H165" s="6">
        <f t="shared" si="8"/>
        <v>0</v>
      </c>
    </row>
    <row r="166" spans="1:8" x14ac:dyDescent="0.25">
      <c r="A166" s="5">
        <v>217</v>
      </c>
      <c r="B166" s="1" t="s">
        <v>0</v>
      </c>
      <c r="C166" s="1" t="s">
        <v>5</v>
      </c>
      <c r="F166" s="6">
        <f t="shared" si="6"/>
        <v>1</v>
      </c>
      <c r="G166" s="6">
        <f t="shared" si="7"/>
        <v>0</v>
      </c>
      <c r="H166" s="6">
        <f t="shared" si="8"/>
        <v>0</v>
      </c>
    </row>
    <row r="167" spans="1:8" x14ac:dyDescent="0.25">
      <c r="A167" s="5">
        <v>218</v>
      </c>
      <c r="B167" s="1" t="s">
        <v>0</v>
      </c>
      <c r="C167" s="1" t="s">
        <v>5</v>
      </c>
      <c r="F167" s="6">
        <f t="shared" si="6"/>
        <v>1</v>
      </c>
      <c r="G167" s="6">
        <f t="shared" si="7"/>
        <v>0</v>
      </c>
      <c r="H167" s="6">
        <f t="shared" si="8"/>
        <v>0</v>
      </c>
    </row>
    <row r="168" spans="1:8" x14ac:dyDescent="0.25">
      <c r="A168" s="5">
        <v>219</v>
      </c>
      <c r="B168" s="1" t="s">
        <v>0</v>
      </c>
      <c r="C168" s="1" t="s">
        <v>5</v>
      </c>
      <c r="F168" s="6">
        <f t="shared" si="6"/>
        <v>1</v>
      </c>
      <c r="G168" s="6">
        <f t="shared" si="7"/>
        <v>0</v>
      </c>
      <c r="H168" s="6">
        <f t="shared" si="8"/>
        <v>0</v>
      </c>
    </row>
    <row r="169" spans="1:8" x14ac:dyDescent="0.25">
      <c r="A169" s="5">
        <v>220</v>
      </c>
      <c r="B169" s="1" t="s">
        <v>0</v>
      </c>
      <c r="C169" s="1" t="s">
        <v>5</v>
      </c>
      <c r="F169" s="6">
        <f t="shared" si="6"/>
        <v>1</v>
      </c>
      <c r="G169" s="6">
        <f t="shared" si="7"/>
        <v>0</v>
      </c>
      <c r="H169" s="6">
        <f t="shared" si="8"/>
        <v>0</v>
      </c>
    </row>
    <row r="170" spans="1:8" x14ac:dyDescent="0.25">
      <c r="A170" s="5">
        <v>221</v>
      </c>
      <c r="B170" s="1" t="s">
        <v>0</v>
      </c>
      <c r="C170" s="1" t="s">
        <v>5</v>
      </c>
      <c r="F170" s="6">
        <f t="shared" si="6"/>
        <v>1</v>
      </c>
      <c r="G170" s="6">
        <f t="shared" si="7"/>
        <v>0</v>
      </c>
      <c r="H170" s="6">
        <f t="shared" si="8"/>
        <v>0</v>
      </c>
    </row>
    <row r="171" spans="1:8" x14ac:dyDescent="0.25">
      <c r="A171" s="5">
        <v>222</v>
      </c>
      <c r="B171" s="1" t="s">
        <v>0</v>
      </c>
      <c r="C171" s="1" t="s">
        <v>5</v>
      </c>
      <c r="F171" s="6">
        <f t="shared" si="6"/>
        <v>1</v>
      </c>
      <c r="G171" s="6">
        <f t="shared" si="7"/>
        <v>0</v>
      </c>
      <c r="H171" s="6">
        <f t="shared" si="8"/>
        <v>0</v>
      </c>
    </row>
    <row r="172" spans="1:8" x14ac:dyDescent="0.25">
      <c r="A172" s="5">
        <v>223</v>
      </c>
      <c r="B172" s="1" t="s">
        <v>0</v>
      </c>
      <c r="C172" s="1" t="s">
        <v>5</v>
      </c>
      <c r="F172" s="6">
        <f t="shared" si="6"/>
        <v>1</v>
      </c>
      <c r="G172" s="6">
        <f t="shared" si="7"/>
        <v>0</v>
      </c>
      <c r="H172" s="6">
        <f t="shared" si="8"/>
        <v>0</v>
      </c>
    </row>
    <row r="173" spans="1:8" x14ac:dyDescent="0.25">
      <c r="A173" s="5">
        <v>225</v>
      </c>
      <c r="B173" s="1" t="s">
        <v>0</v>
      </c>
      <c r="C173" s="1" t="s">
        <v>5</v>
      </c>
      <c r="F173" s="6">
        <f t="shared" si="6"/>
        <v>1</v>
      </c>
      <c r="G173" s="6">
        <f t="shared" si="7"/>
        <v>0</v>
      </c>
      <c r="H173" s="6">
        <f t="shared" si="8"/>
        <v>0</v>
      </c>
    </row>
    <row r="174" spans="1:8" x14ac:dyDescent="0.25">
      <c r="A174" s="5">
        <v>229</v>
      </c>
      <c r="B174" s="1" t="s">
        <v>0</v>
      </c>
      <c r="C174" s="1" t="s">
        <v>5</v>
      </c>
      <c r="F174" s="6">
        <f t="shared" si="6"/>
        <v>1</v>
      </c>
      <c r="G174" s="6">
        <f t="shared" si="7"/>
        <v>0</v>
      </c>
      <c r="H174" s="6">
        <f t="shared" si="8"/>
        <v>0</v>
      </c>
    </row>
    <row r="175" spans="1:8" x14ac:dyDescent="0.25">
      <c r="A175" s="5">
        <v>230</v>
      </c>
      <c r="B175" s="1" t="s">
        <v>0</v>
      </c>
      <c r="C175" s="1" t="s">
        <v>5</v>
      </c>
      <c r="F175" s="6">
        <f t="shared" si="6"/>
        <v>1</v>
      </c>
      <c r="G175" s="6">
        <f t="shared" si="7"/>
        <v>0</v>
      </c>
      <c r="H175" s="6">
        <f t="shared" si="8"/>
        <v>0</v>
      </c>
    </row>
    <row r="176" spans="1:8" x14ac:dyDescent="0.25">
      <c r="A176" s="5">
        <v>233</v>
      </c>
      <c r="B176" s="1" t="s">
        <v>0</v>
      </c>
      <c r="C176" s="1" t="s">
        <v>5</v>
      </c>
      <c r="F176" s="6">
        <f t="shared" si="6"/>
        <v>1</v>
      </c>
      <c r="G176" s="6">
        <f t="shared" si="7"/>
        <v>0</v>
      </c>
      <c r="H176" s="6">
        <f t="shared" si="8"/>
        <v>0</v>
      </c>
    </row>
    <row r="177" spans="1:8" x14ac:dyDescent="0.25">
      <c r="A177" s="5">
        <v>234</v>
      </c>
      <c r="B177" s="1" t="s">
        <v>0</v>
      </c>
      <c r="C177" s="1" t="s">
        <v>5</v>
      </c>
      <c r="F177" s="6">
        <f t="shared" si="6"/>
        <v>1</v>
      </c>
      <c r="G177" s="6">
        <f t="shared" si="7"/>
        <v>0</v>
      </c>
      <c r="H177" s="6">
        <f t="shared" si="8"/>
        <v>0</v>
      </c>
    </row>
    <row r="178" spans="1:8" x14ac:dyDescent="0.25">
      <c r="A178" s="5">
        <v>235</v>
      </c>
      <c r="B178" s="1" t="s">
        <v>0</v>
      </c>
      <c r="C178" s="1" t="s">
        <v>5</v>
      </c>
      <c r="F178" s="6">
        <f t="shared" si="6"/>
        <v>1</v>
      </c>
      <c r="G178" s="6">
        <f t="shared" si="7"/>
        <v>0</v>
      </c>
      <c r="H178" s="6">
        <f t="shared" si="8"/>
        <v>0</v>
      </c>
    </row>
    <row r="179" spans="1:8" x14ac:dyDescent="0.25">
      <c r="A179" s="5">
        <v>236</v>
      </c>
      <c r="B179" s="1" t="s">
        <v>0</v>
      </c>
      <c r="C179" s="1" t="s">
        <v>5</v>
      </c>
      <c r="E179" s="18"/>
      <c r="F179" s="6">
        <f t="shared" si="6"/>
        <v>1</v>
      </c>
      <c r="G179" s="6">
        <f t="shared" si="7"/>
        <v>0</v>
      </c>
      <c r="H179" s="6">
        <f t="shared" si="8"/>
        <v>0</v>
      </c>
    </row>
    <row r="180" spans="1:8" x14ac:dyDescent="0.25">
      <c r="A180" s="5">
        <v>237</v>
      </c>
      <c r="B180" s="1" t="s">
        <v>0</v>
      </c>
      <c r="C180" s="1" t="s">
        <v>5</v>
      </c>
      <c r="E180" s="5"/>
      <c r="F180" s="6">
        <f t="shared" si="6"/>
        <v>1</v>
      </c>
      <c r="G180" s="6">
        <f t="shared" si="7"/>
        <v>0</v>
      </c>
      <c r="H180" s="6">
        <f t="shared" si="8"/>
        <v>0</v>
      </c>
    </row>
    <row r="181" spans="1:8" x14ac:dyDescent="0.25">
      <c r="A181" s="5">
        <v>238</v>
      </c>
      <c r="B181" s="1" t="s">
        <v>0</v>
      </c>
      <c r="C181" s="1" t="s">
        <v>5</v>
      </c>
      <c r="F181" s="6">
        <f t="shared" si="6"/>
        <v>1</v>
      </c>
      <c r="G181" s="6">
        <f t="shared" si="7"/>
        <v>0</v>
      </c>
      <c r="H181" s="6">
        <f t="shared" si="8"/>
        <v>0</v>
      </c>
    </row>
    <row r="182" spans="1:8" x14ac:dyDescent="0.25">
      <c r="A182" s="5">
        <v>239</v>
      </c>
      <c r="B182" s="1" t="s">
        <v>0</v>
      </c>
      <c r="C182" s="1" t="s">
        <v>5</v>
      </c>
      <c r="E182" s="18"/>
      <c r="F182" s="6">
        <f t="shared" si="6"/>
        <v>1</v>
      </c>
      <c r="G182" s="6">
        <f t="shared" si="7"/>
        <v>0</v>
      </c>
      <c r="H182" s="6">
        <f t="shared" si="8"/>
        <v>0</v>
      </c>
    </row>
    <row r="183" spans="1:8" x14ac:dyDescent="0.25">
      <c r="A183" s="5">
        <v>240</v>
      </c>
      <c r="B183" s="1" t="s">
        <v>0</v>
      </c>
      <c r="C183" s="1" t="s">
        <v>5</v>
      </c>
      <c r="F183" s="6">
        <f t="shared" si="6"/>
        <v>1</v>
      </c>
      <c r="G183" s="6">
        <f t="shared" si="7"/>
        <v>0</v>
      </c>
      <c r="H183" s="6">
        <f t="shared" si="8"/>
        <v>0</v>
      </c>
    </row>
    <row r="184" spans="1:8" x14ac:dyDescent="0.25">
      <c r="A184" s="5">
        <v>245</v>
      </c>
      <c r="B184" s="5" t="s">
        <v>0</v>
      </c>
      <c r="C184" s="5" t="s">
        <v>5</v>
      </c>
      <c r="D184" s="5"/>
      <c r="E184" s="5"/>
      <c r="F184" s="6">
        <f t="shared" si="6"/>
        <v>1</v>
      </c>
      <c r="G184" s="6">
        <f t="shared" si="7"/>
        <v>0</v>
      </c>
      <c r="H184" s="6">
        <f t="shared" si="8"/>
        <v>0</v>
      </c>
    </row>
    <row r="185" spans="1:8" x14ac:dyDescent="0.25">
      <c r="A185" s="5">
        <v>248</v>
      </c>
      <c r="B185" s="1" t="s">
        <v>0</v>
      </c>
      <c r="C185" s="1" t="s">
        <v>5</v>
      </c>
      <c r="F185" s="6">
        <f t="shared" si="6"/>
        <v>1</v>
      </c>
      <c r="G185" s="6">
        <f t="shared" si="7"/>
        <v>0</v>
      </c>
      <c r="H185" s="6">
        <f t="shared" si="8"/>
        <v>0</v>
      </c>
    </row>
    <row r="186" spans="1:8" x14ac:dyDescent="0.25">
      <c r="A186" s="5">
        <v>249</v>
      </c>
      <c r="B186" s="1" t="s">
        <v>0</v>
      </c>
      <c r="C186" s="1" t="s">
        <v>5</v>
      </c>
      <c r="F186" s="6">
        <f t="shared" si="6"/>
        <v>1</v>
      </c>
      <c r="G186" s="6">
        <f t="shared" si="7"/>
        <v>0</v>
      </c>
      <c r="H186" s="6">
        <f t="shared" si="8"/>
        <v>0</v>
      </c>
    </row>
    <row r="187" spans="1:8" x14ac:dyDescent="0.25">
      <c r="A187" s="5">
        <v>253</v>
      </c>
      <c r="B187" s="3" t="s">
        <v>0</v>
      </c>
      <c r="C187" s="3" t="s">
        <v>5</v>
      </c>
      <c r="D187" s="3"/>
      <c r="E187" s="5"/>
      <c r="F187" s="6">
        <f t="shared" si="6"/>
        <v>1</v>
      </c>
      <c r="G187" s="6">
        <f t="shared" si="7"/>
        <v>0</v>
      </c>
      <c r="H187" s="6">
        <f t="shared" si="8"/>
        <v>0</v>
      </c>
    </row>
    <row r="188" spans="1:8" x14ac:dyDescent="0.25">
      <c r="A188" s="5">
        <v>255</v>
      </c>
      <c r="B188" s="1" t="s">
        <v>0</v>
      </c>
      <c r="C188" s="1" t="s">
        <v>5</v>
      </c>
      <c r="F188" s="6">
        <f t="shared" si="6"/>
        <v>1</v>
      </c>
      <c r="G188" s="6">
        <f t="shared" si="7"/>
        <v>0</v>
      </c>
      <c r="H188" s="6">
        <f t="shared" si="8"/>
        <v>0</v>
      </c>
    </row>
    <row r="189" spans="1:8" x14ac:dyDescent="0.25">
      <c r="A189" s="5">
        <v>256</v>
      </c>
      <c r="B189" s="1" t="s">
        <v>0</v>
      </c>
      <c r="C189" s="1" t="s">
        <v>5</v>
      </c>
      <c r="F189" s="6">
        <f t="shared" si="6"/>
        <v>1</v>
      </c>
      <c r="G189" s="6">
        <f t="shared" si="7"/>
        <v>0</v>
      </c>
      <c r="H189" s="6">
        <f t="shared" si="8"/>
        <v>0</v>
      </c>
    </row>
    <row r="190" spans="1:8" x14ac:dyDescent="0.25">
      <c r="A190" s="5">
        <v>257</v>
      </c>
      <c r="B190" s="1" t="s">
        <v>0</v>
      </c>
      <c r="C190" s="1" t="s">
        <v>5</v>
      </c>
      <c r="F190" s="6">
        <f t="shared" si="6"/>
        <v>1</v>
      </c>
      <c r="G190" s="6">
        <f t="shared" si="7"/>
        <v>0</v>
      </c>
      <c r="H190" s="6">
        <f t="shared" si="8"/>
        <v>0</v>
      </c>
    </row>
    <row r="191" spans="1:8" x14ac:dyDescent="0.25">
      <c r="A191" s="5">
        <v>258</v>
      </c>
      <c r="B191" s="1" t="s">
        <v>0</v>
      </c>
      <c r="C191" s="1" t="s">
        <v>5</v>
      </c>
      <c r="F191" s="6">
        <f t="shared" si="6"/>
        <v>1</v>
      </c>
      <c r="G191" s="6">
        <f t="shared" si="7"/>
        <v>0</v>
      </c>
      <c r="H191" s="6">
        <f t="shared" si="8"/>
        <v>0</v>
      </c>
    </row>
    <row r="192" spans="1:8" x14ac:dyDescent="0.25">
      <c r="A192" s="5">
        <v>259</v>
      </c>
      <c r="B192" s="1" t="s">
        <v>0</v>
      </c>
      <c r="C192" s="1" t="s">
        <v>5</v>
      </c>
      <c r="F192" s="6">
        <f t="shared" si="6"/>
        <v>1</v>
      </c>
      <c r="G192" s="6">
        <f t="shared" si="7"/>
        <v>0</v>
      </c>
      <c r="H192" s="6">
        <f t="shared" si="8"/>
        <v>0</v>
      </c>
    </row>
    <row r="193" spans="1:8" x14ac:dyDescent="0.25">
      <c r="A193" s="5">
        <v>260</v>
      </c>
      <c r="B193" s="1" t="s">
        <v>0</v>
      </c>
      <c r="C193" s="1" t="s">
        <v>5</v>
      </c>
      <c r="F193" s="6">
        <f t="shared" si="6"/>
        <v>1</v>
      </c>
      <c r="G193" s="6">
        <f t="shared" si="7"/>
        <v>0</v>
      </c>
      <c r="H193" s="6">
        <f t="shared" si="8"/>
        <v>0</v>
      </c>
    </row>
    <row r="194" spans="1:8" x14ac:dyDescent="0.25">
      <c r="A194" s="5">
        <v>261</v>
      </c>
      <c r="B194" s="1" t="s">
        <v>0</v>
      </c>
      <c r="C194" s="1" t="s">
        <v>5</v>
      </c>
      <c r="F194" s="6">
        <f t="shared" ref="F194:F257" si="9">IF(C194="pos",1,0)</f>
        <v>1</v>
      </c>
      <c r="G194" s="6">
        <f t="shared" ref="G194:G257" si="10">IF(D194="pos",1,0)</f>
        <v>0</v>
      </c>
      <c r="H194" s="6">
        <f t="shared" ref="H194:H257" si="11">IF(E194="pos",1,0)</f>
        <v>0</v>
      </c>
    </row>
    <row r="195" spans="1:8" x14ac:dyDescent="0.25">
      <c r="A195" s="5">
        <v>262</v>
      </c>
      <c r="B195" s="1" t="s">
        <v>0</v>
      </c>
      <c r="C195" s="5" t="s">
        <v>5</v>
      </c>
      <c r="F195" s="6">
        <f t="shared" si="9"/>
        <v>1</v>
      </c>
      <c r="G195" s="6">
        <f t="shared" si="10"/>
        <v>0</v>
      </c>
      <c r="H195" s="6">
        <f t="shared" si="11"/>
        <v>0</v>
      </c>
    </row>
    <row r="196" spans="1:8" x14ac:dyDescent="0.25">
      <c r="A196" s="5">
        <v>263</v>
      </c>
      <c r="B196" s="5" t="s">
        <v>0</v>
      </c>
      <c r="C196" s="5" t="s">
        <v>5</v>
      </c>
      <c r="D196" s="5"/>
      <c r="E196" s="5"/>
      <c r="F196" s="6">
        <f t="shared" si="9"/>
        <v>1</v>
      </c>
      <c r="G196" s="6">
        <f t="shared" si="10"/>
        <v>0</v>
      </c>
      <c r="H196" s="6">
        <f t="shared" si="11"/>
        <v>0</v>
      </c>
    </row>
    <row r="197" spans="1:8" x14ac:dyDescent="0.25">
      <c r="A197" s="5">
        <v>264</v>
      </c>
      <c r="B197" s="1" t="s">
        <v>0</v>
      </c>
      <c r="C197" s="1" t="s">
        <v>5</v>
      </c>
      <c r="F197" s="6">
        <f t="shared" si="9"/>
        <v>1</v>
      </c>
      <c r="G197" s="6">
        <f t="shared" si="10"/>
        <v>0</v>
      </c>
      <c r="H197" s="6">
        <f t="shared" si="11"/>
        <v>0</v>
      </c>
    </row>
    <row r="198" spans="1:8" x14ac:dyDescent="0.25">
      <c r="A198" s="5">
        <v>266</v>
      </c>
      <c r="B198" s="1" t="s">
        <v>0</v>
      </c>
      <c r="C198" s="1" t="s">
        <v>5</v>
      </c>
      <c r="F198" s="6">
        <f t="shared" si="9"/>
        <v>1</v>
      </c>
      <c r="G198" s="6">
        <f t="shared" si="10"/>
        <v>0</v>
      </c>
      <c r="H198" s="6">
        <f t="shared" si="11"/>
        <v>0</v>
      </c>
    </row>
    <row r="199" spans="1:8" x14ac:dyDescent="0.25">
      <c r="A199" s="5">
        <v>267</v>
      </c>
      <c r="B199" s="1" t="s">
        <v>0</v>
      </c>
      <c r="C199" s="1" t="s">
        <v>5</v>
      </c>
      <c r="F199" s="6">
        <f t="shared" si="9"/>
        <v>1</v>
      </c>
      <c r="G199" s="6">
        <f t="shared" si="10"/>
        <v>0</v>
      </c>
      <c r="H199" s="6">
        <f t="shared" si="11"/>
        <v>0</v>
      </c>
    </row>
    <row r="200" spans="1:8" x14ac:dyDescent="0.25">
      <c r="A200" s="5">
        <v>268</v>
      </c>
      <c r="B200" s="1" t="s">
        <v>0</v>
      </c>
      <c r="C200" s="1" t="s">
        <v>5</v>
      </c>
      <c r="F200" s="6">
        <f t="shared" si="9"/>
        <v>1</v>
      </c>
      <c r="G200" s="6">
        <f t="shared" si="10"/>
        <v>0</v>
      </c>
      <c r="H200" s="6">
        <f t="shared" si="11"/>
        <v>0</v>
      </c>
    </row>
    <row r="201" spans="1:8" x14ac:dyDescent="0.25">
      <c r="A201" s="5">
        <v>269</v>
      </c>
      <c r="B201" s="1" t="s">
        <v>0</v>
      </c>
      <c r="C201" s="1" t="s">
        <v>5</v>
      </c>
      <c r="F201" s="6">
        <f t="shared" si="9"/>
        <v>1</v>
      </c>
      <c r="G201" s="6">
        <f t="shared" si="10"/>
        <v>0</v>
      </c>
      <c r="H201" s="6">
        <f t="shared" si="11"/>
        <v>0</v>
      </c>
    </row>
    <row r="202" spans="1:8" x14ac:dyDescent="0.25">
      <c r="A202" s="5">
        <v>270</v>
      </c>
      <c r="B202" s="1" t="s">
        <v>0</v>
      </c>
      <c r="C202" s="1" t="s">
        <v>5</v>
      </c>
      <c r="F202" s="6">
        <f t="shared" si="9"/>
        <v>1</v>
      </c>
      <c r="G202" s="6">
        <f t="shared" si="10"/>
        <v>0</v>
      </c>
      <c r="H202" s="6">
        <f t="shared" si="11"/>
        <v>0</v>
      </c>
    </row>
    <row r="203" spans="1:8" x14ac:dyDescent="0.25">
      <c r="A203" s="5">
        <v>271</v>
      </c>
      <c r="B203" s="1" t="s">
        <v>0</v>
      </c>
      <c r="C203" s="1" t="s">
        <v>5</v>
      </c>
      <c r="F203" s="6">
        <f t="shared" si="9"/>
        <v>1</v>
      </c>
      <c r="G203" s="6">
        <f t="shared" si="10"/>
        <v>0</v>
      </c>
      <c r="H203" s="6">
        <f t="shared" si="11"/>
        <v>0</v>
      </c>
    </row>
    <row r="204" spans="1:8" x14ac:dyDescent="0.25">
      <c r="A204" s="5">
        <v>274</v>
      </c>
      <c r="B204" s="1" t="s">
        <v>0</v>
      </c>
      <c r="C204" s="1" t="s">
        <v>5</v>
      </c>
      <c r="F204" s="6">
        <f t="shared" si="9"/>
        <v>1</v>
      </c>
      <c r="G204" s="6">
        <f t="shared" si="10"/>
        <v>0</v>
      </c>
      <c r="H204" s="6">
        <f t="shared" si="11"/>
        <v>0</v>
      </c>
    </row>
    <row r="205" spans="1:8" x14ac:dyDescent="0.25">
      <c r="A205" s="5">
        <v>275</v>
      </c>
      <c r="B205" s="1" t="s">
        <v>0</v>
      </c>
      <c r="C205" s="1" t="s">
        <v>5</v>
      </c>
      <c r="F205" s="6">
        <f t="shared" si="9"/>
        <v>1</v>
      </c>
      <c r="G205" s="6">
        <f t="shared" si="10"/>
        <v>0</v>
      </c>
      <c r="H205" s="6">
        <f t="shared" si="11"/>
        <v>0</v>
      </c>
    </row>
    <row r="206" spans="1:8" x14ac:dyDescent="0.25">
      <c r="A206" s="5">
        <v>277</v>
      </c>
      <c r="B206" s="1" t="s">
        <v>0</v>
      </c>
      <c r="C206" s="1" t="s">
        <v>5</v>
      </c>
      <c r="F206" s="6">
        <f t="shared" si="9"/>
        <v>1</v>
      </c>
      <c r="G206" s="6">
        <f t="shared" si="10"/>
        <v>0</v>
      </c>
      <c r="H206" s="6">
        <f t="shared" si="11"/>
        <v>0</v>
      </c>
    </row>
    <row r="207" spans="1:8" x14ac:dyDescent="0.25">
      <c r="A207" s="5">
        <v>279</v>
      </c>
      <c r="B207" s="1" t="s">
        <v>0</v>
      </c>
      <c r="C207" s="1" t="s">
        <v>5</v>
      </c>
      <c r="F207" s="6">
        <f t="shared" si="9"/>
        <v>1</v>
      </c>
      <c r="G207" s="6">
        <f t="shared" si="10"/>
        <v>0</v>
      </c>
      <c r="H207" s="6">
        <f t="shared" si="11"/>
        <v>0</v>
      </c>
    </row>
    <row r="208" spans="1:8" x14ac:dyDescent="0.25">
      <c r="A208" s="5">
        <v>280</v>
      </c>
      <c r="B208" s="1" t="s">
        <v>0</v>
      </c>
      <c r="C208" s="1" t="s">
        <v>5</v>
      </c>
      <c r="F208" s="6">
        <f t="shared" si="9"/>
        <v>1</v>
      </c>
      <c r="G208" s="6">
        <f t="shared" si="10"/>
        <v>0</v>
      </c>
      <c r="H208" s="6">
        <f t="shared" si="11"/>
        <v>0</v>
      </c>
    </row>
    <row r="209" spans="1:8" x14ac:dyDescent="0.25">
      <c r="A209" s="5">
        <v>282</v>
      </c>
      <c r="B209" s="1" t="s">
        <v>0</v>
      </c>
      <c r="C209" s="1" t="s">
        <v>5</v>
      </c>
      <c r="F209" s="6">
        <f t="shared" si="9"/>
        <v>1</v>
      </c>
      <c r="G209" s="6">
        <f t="shared" si="10"/>
        <v>0</v>
      </c>
      <c r="H209" s="6">
        <f t="shared" si="11"/>
        <v>0</v>
      </c>
    </row>
    <row r="210" spans="1:8" x14ac:dyDescent="0.25">
      <c r="A210" s="5">
        <v>283</v>
      </c>
      <c r="B210" s="1" t="s">
        <v>1</v>
      </c>
      <c r="C210" s="1" t="s">
        <v>5</v>
      </c>
      <c r="F210" s="6">
        <f t="shared" si="9"/>
        <v>1</v>
      </c>
      <c r="G210" s="6">
        <f t="shared" si="10"/>
        <v>0</v>
      </c>
      <c r="H210" s="6">
        <f t="shared" si="11"/>
        <v>0</v>
      </c>
    </row>
    <row r="211" spans="1:8" x14ac:dyDescent="0.25">
      <c r="A211" s="5">
        <v>284</v>
      </c>
      <c r="B211" s="1" t="s">
        <v>0</v>
      </c>
      <c r="C211" s="1" t="s">
        <v>5</v>
      </c>
      <c r="F211" s="6">
        <f t="shared" si="9"/>
        <v>1</v>
      </c>
      <c r="G211" s="6">
        <f t="shared" si="10"/>
        <v>0</v>
      </c>
      <c r="H211" s="6">
        <f t="shared" si="11"/>
        <v>0</v>
      </c>
    </row>
    <row r="212" spans="1:8" x14ac:dyDescent="0.25">
      <c r="A212" s="5">
        <v>285</v>
      </c>
      <c r="B212" s="1" t="s">
        <v>0</v>
      </c>
      <c r="C212" s="1" t="s">
        <v>5</v>
      </c>
      <c r="F212" s="6">
        <f t="shared" si="9"/>
        <v>1</v>
      </c>
      <c r="G212" s="6">
        <f t="shared" si="10"/>
        <v>0</v>
      </c>
      <c r="H212" s="6">
        <f t="shared" si="11"/>
        <v>0</v>
      </c>
    </row>
    <row r="213" spans="1:8" x14ac:dyDescent="0.25">
      <c r="A213" s="5">
        <v>286</v>
      </c>
      <c r="B213" s="1" t="s">
        <v>0</v>
      </c>
      <c r="C213" s="1" t="s">
        <v>5</v>
      </c>
      <c r="F213" s="6">
        <f t="shared" si="9"/>
        <v>1</v>
      </c>
      <c r="G213" s="6">
        <f t="shared" si="10"/>
        <v>0</v>
      </c>
      <c r="H213" s="6">
        <f t="shared" si="11"/>
        <v>0</v>
      </c>
    </row>
    <row r="214" spans="1:8" x14ac:dyDescent="0.25">
      <c r="A214" s="5">
        <v>287</v>
      </c>
      <c r="B214" s="1" t="s">
        <v>0</v>
      </c>
      <c r="C214" s="1" t="s">
        <v>5</v>
      </c>
      <c r="F214" s="6">
        <f t="shared" si="9"/>
        <v>1</v>
      </c>
      <c r="G214" s="6">
        <f t="shared" si="10"/>
        <v>0</v>
      </c>
      <c r="H214" s="6">
        <f t="shared" si="11"/>
        <v>0</v>
      </c>
    </row>
    <row r="215" spans="1:8" x14ac:dyDescent="0.25">
      <c r="A215" s="5">
        <v>288</v>
      </c>
      <c r="B215" s="1" t="s">
        <v>0</v>
      </c>
      <c r="C215" s="1" t="s">
        <v>5</v>
      </c>
      <c r="F215" s="6">
        <f t="shared" si="9"/>
        <v>1</v>
      </c>
      <c r="G215" s="6">
        <f t="shared" si="10"/>
        <v>0</v>
      </c>
      <c r="H215" s="6">
        <f t="shared" si="11"/>
        <v>0</v>
      </c>
    </row>
    <row r="216" spans="1:8" x14ac:dyDescent="0.25">
      <c r="A216" s="5">
        <v>289</v>
      </c>
      <c r="B216" s="1" t="s">
        <v>1</v>
      </c>
      <c r="C216" s="1" t="s">
        <v>5</v>
      </c>
      <c r="F216" s="6">
        <f t="shared" si="9"/>
        <v>1</v>
      </c>
      <c r="G216" s="6">
        <f t="shared" si="10"/>
        <v>0</v>
      </c>
      <c r="H216" s="6">
        <f t="shared" si="11"/>
        <v>0</v>
      </c>
    </row>
    <row r="217" spans="1:8" x14ac:dyDescent="0.25">
      <c r="A217" s="5">
        <v>290</v>
      </c>
      <c r="B217" s="1" t="s">
        <v>1</v>
      </c>
      <c r="C217" s="1" t="s">
        <v>5</v>
      </c>
      <c r="F217" s="6">
        <f t="shared" si="9"/>
        <v>1</v>
      </c>
      <c r="G217" s="6">
        <f t="shared" si="10"/>
        <v>0</v>
      </c>
      <c r="H217" s="6">
        <f t="shared" si="11"/>
        <v>0</v>
      </c>
    </row>
    <row r="218" spans="1:8" x14ac:dyDescent="0.25">
      <c r="A218" s="5">
        <v>292</v>
      </c>
      <c r="B218" s="1" t="s">
        <v>0</v>
      </c>
      <c r="C218" s="1" t="s">
        <v>5</v>
      </c>
      <c r="F218" s="6">
        <f t="shared" si="9"/>
        <v>1</v>
      </c>
      <c r="G218" s="6">
        <f t="shared" si="10"/>
        <v>0</v>
      </c>
      <c r="H218" s="6">
        <f t="shared" si="11"/>
        <v>0</v>
      </c>
    </row>
    <row r="219" spans="1:8" x14ac:dyDescent="0.25">
      <c r="A219" s="5">
        <v>293</v>
      </c>
      <c r="B219" s="18" t="s">
        <v>0</v>
      </c>
      <c r="C219" s="1" t="s">
        <v>5</v>
      </c>
      <c r="F219" s="6">
        <f t="shared" si="9"/>
        <v>1</v>
      </c>
      <c r="G219" s="6">
        <f t="shared" si="10"/>
        <v>0</v>
      </c>
      <c r="H219" s="6">
        <f t="shared" si="11"/>
        <v>0</v>
      </c>
    </row>
    <row r="220" spans="1:8" x14ac:dyDescent="0.25">
      <c r="A220" s="5">
        <v>294</v>
      </c>
      <c r="B220" s="1" t="s">
        <v>0</v>
      </c>
      <c r="C220" s="1" t="s">
        <v>5</v>
      </c>
      <c r="F220" s="6">
        <f t="shared" si="9"/>
        <v>1</v>
      </c>
      <c r="G220" s="6">
        <f t="shared" si="10"/>
        <v>0</v>
      </c>
      <c r="H220" s="6">
        <f t="shared" si="11"/>
        <v>0</v>
      </c>
    </row>
    <row r="221" spans="1:8" x14ac:dyDescent="0.25">
      <c r="A221" s="5">
        <v>295</v>
      </c>
      <c r="B221" s="5" t="s">
        <v>0</v>
      </c>
      <c r="C221" s="5" t="s">
        <v>5</v>
      </c>
      <c r="D221" s="5"/>
      <c r="F221" s="6">
        <f t="shared" si="9"/>
        <v>1</v>
      </c>
      <c r="G221" s="6">
        <f t="shared" si="10"/>
        <v>0</v>
      </c>
      <c r="H221" s="6">
        <f t="shared" si="11"/>
        <v>0</v>
      </c>
    </row>
    <row r="222" spans="1:8" x14ac:dyDescent="0.25">
      <c r="A222" s="5">
        <v>296</v>
      </c>
      <c r="B222" s="1" t="s">
        <v>0</v>
      </c>
      <c r="C222" s="1" t="s">
        <v>5</v>
      </c>
      <c r="E222" s="18"/>
      <c r="F222" s="6">
        <f t="shared" si="9"/>
        <v>1</v>
      </c>
      <c r="G222" s="6">
        <f t="shared" si="10"/>
        <v>0</v>
      </c>
      <c r="H222" s="6">
        <f t="shared" si="11"/>
        <v>0</v>
      </c>
    </row>
    <row r="223" spans="1:8" x14ac:dyDescent="0.25">
      <c r="A223" s="5">
        <v>297</v>
      </c>
      <c r="B223" s="1" t="s">
        <v>0</v>
      </c>
      <c r="C223" s="1" t="s">
        <v>5</v>
      </c>
      <c r="F223" s="6">
        <f t="shared" si="9"/>
        <v>1</v>
      </c>
      <c r="G223" s="6">
        <f t="shared" si="10"/>
        <v>0</v>
      </c>
      <c r="H223" s="6">
        <f t="shared" si="11"/>
        <v>0</v>
      </c>
    </row>
    <row r="224" spans="1:8" x14ac:dyDescent="0.25">
      <c r="A224" s="5">
        <v>299</v>
      </c>
      <c r="B224" s="1" t="s">
        <v>0</v>
      </c>
      <c r="C224" s="1" t="s">
        <v>5</v>
      </c>
      <c r="F224" s="6">
        <f t="shared" si="9"/>
        <v>1</v>
      </c>
      <c r="G224" s="6">
        <f t="shared" si="10"/>
        <v>0</v>
      </c>
      <c r="H224" s="6">
        <f t="shared" si="11"/>
        <v>0</v>
      </c>
    </row>
    <row r="225" spans="1:8" x14ac:dyDescent="0.25">
      <c r="A225" s="5">
        <v>300</v>
      </c>
      <c r="B225" s="1" t="s">
        <v>1</v>
      </c>
      <c r="C225" s="1" t="s">
        <v>5</v>
      </c>
      <c r="E225" s="18"/>
      <c r="F225" s="6">
        <f t="shared" si="9"/>
        <v>1</v>
      </c>
      <c r="G225" s="6">
        <f t="shared" si="10"/>
        <v>0</v>
      </c>
      <c r="H225" s="6">
        <f t="shared" si="11"/>
        <v>0</v>
      </c>
    </row>
    <row r="226" spans="1:8" x14ac:dyDescent="0.25">
      <c r="A226" s="5">
        <v>301</v>
      </c>
      <c r="B226" s="1" t="s">
        <v>0</v>
      </c>
      <c r="C226" s="1" t="s">
        <v>5</v>
      </c>
      <c r="F226" s="6">
        <f t="shared" si="9"/>
        <v>1</v>
      </c>
      <c r="G226" s="6">
        <f t="shared" si="10"/>
        <v>0</v>
      </c>
      <c r="H226" s="6">
        <f t="shared" si="11"/>
        <v>0</v>
      </c>
    </row>
    <row r="227" spans="1:8" x14ac:dyDescent="0.25">
      <c r="A227" s="5">
        <v>302</v>
      </c>
      <c r="B227" s="1" t="s">
        <v>0</v>
      </c>
      <c r="C227" s="1" t="s">
        <v>5</v>
      </c>
      <c r="E227" s="18"/>
      <c r="F227" s="6">
        <f t="shared" si="9"/>
        <v>1</v>
      </c>
      <c r="G227" s="6">
        <f t="shared" si="10"/>
        <v>0</v>
      </c>
      <c r="H227" s="6">
        <f t="shared" si="11"/>
        <v>0</v>
      </c>
    </row>
    <row r="228" spans="1:8" x14ac:dyDescent="0.25">
      <c r="A228" s="5">
        <v>304</v>
      </c>
      <c r="B228" s="1" t="s">
        <v>0</v>
      </c>
      <c r="C228" s="1" t="s">
        <v>5</v>
      </c>
      <c r="F228" s="6">
        <f t="shared" si="9"/>
        <v>1</v>
      </c>
      <c r="G228" s="6">
        <f t="shared" si="10"/>
        <v>0</v>
      </c>
      <c r="H228" s="6">
        <f t="shared" si="11"/>
        <v>0</v>
      </c>
    </row>
    <row r="229" spans="1:8" x14ac:dyDescent="0.25">
      <c r="A229" s="5">
        <v>305</v>
      </c>
      <c r="B229" s="1" t="s">
        <v>0</v>
      </c>
      <c r="C229" s="1" t="s">
        <v>5</v>
      </c>
      <c r="F229" s="6">
        <f t="shared" si="9"/>
        <v>1</v>
      </c>
      <c r="G229" s="6">
        <f t="shared" si="10"/>
        <v>0</v>
      </c>
      <c r="H229" s="6">
        <f t="shared" si="11"/>
        <v>0</v>
      </c>
    </row>
    <row r="230" spans="1:8" x14ac:dyDescent="0.25">
      <c r="A230" s="5">
        <v>306</v>
      </c>
      <c r="B230" s="1" t="s">
        <v>0</v>
      </c>
      <c r="C230" s="1" t="s">
        <v>5</v>
      </c>
      <c r="F230" s="6">
        <f t="shared" si="9"/>
        <v>1</v>
      </c>
      <c r="G230" s="6">
        <f t="shared" si="10"/>
        <v>0</v>
      </c>
      <c r="H230" s="6">
        <f t="shared" si="11"/>
        <v>0</v>
      </c>
    </row>
    <row r="231" spans="1:8" x14ac:dyDescent="0.25">
      <c r="A231" s="5">
        <v>307</v>
      </c>
      <c r="B231" s="1" t="s">
        <v>0</v>
      </c>
      <c r="C231" s="1" t="s">
        <v>5</v>
      </c>
      <c r="F231" s="6">
        <f t="shared" si="9"/>
        <v>1</v>
      </c>
      <c r="G231" s="6">
        <f t="shared" si="10"/>
        <v>0</v>
      </c>
      <c r="H231" s="6">
        <f t="shared" si="11"/>
        <v>0</v>
      </c>
    </row>
    <row r="232" spans="1:8" x14ac:dyDescent="0.25">
      <c r="A232" s="5">
        <v>309</v>
      </c>
      <c r="B232" s="1" t="s">
        <v>0</v>
      </c>
      <c r="C232" s="1" t="s">
        <v>5</v>
      </c>
      <c r="F232" s="6">
        <f t="shared" si="9"/>
        <v>1</v>
      </c>
      <c r="G232" s="6">
        <f t="shared" si="10"/>
        <v>0</v>
      </c>
      <c r="H232" s="6">
        <f t="shared" si="11"/>
        <v>0</v>
      </c>
    </row>
    <row r="233" spans="1:8" x14ac:dyDescent="0.25">
      <c r="A233" s="5">
        <v>310</v>
      </c>
      <c r="B233" s="1" t="s">
        <v>0</v>
      </c>
      <c r="C233" s="1" t="s">
        <v>5</v>
      </c>
      <c r="F233" s="6">
        <f t="shared" si="9"/>
        <v>1</v>
      </c>
      <c r="G233" s="6">
        <f t="shared" si="10"/>
        <v>0</v>
      </c>
      <c r="H233" s="6">
        <f t="shared" si="11"/>
        <v>0</v>
      </c>
    </row>
    <row r="234" spans="1:8" x14ac:dyDescent="0.25">
      <c r="A234" s="5">
        <v>312</v>
      </c>
      <c r="B234" s="1" t="s">
        <v>0</v>
      </c>
      <c r="C234" s="1" t="s">
        <v>5</v>
      </c>
      <c r="F234" s="6">
        <f t="shared" si="9"/>
        <v>1</v>
      </c>
      <c r="G234" s="6">
        <f t="shared" si="10"/>
        <v>0</v>
      </c>
      <c r="H234" s="6">
        <f t="shared" si="11"/>
        <v>0</v>
      </c>
    </row>
    <row r="235" spans="1:8" x14ac:dyDescent="0.25">
      <c r="A235" s="5">
        <v>313</v>
      </c>
      <c r="B235" s="1" t="s">
        <v>0</v>
      </c>
      <c r="C235" s="1" t="s">
        <v>5</v>
      </c>
      <c r="F235" s="6">
        <f t="shared" si="9"/>
        <v>1</v>
      </c>
      <c r="G235" s="6">
        <f t="shared" si="10"/>
        <v>0</v>
      </c>
      <c r="H235" s="6">
        <f t="shared" si="11"/>
        <v>0</v>
      </c>
    </row>
    <row r="236" spans="1:8" x14ac:dyDescent="0.25">
      <c r="A236" s="5">
        <v>314</v>
      </c>
      <c r="B236" s="1" t="s">
        <v>2</v>
      </c>
      <c r="C236" s="1" t="s">
        <v>5</v>
      </c>
      <c r="E236" s="18"/>
      <c r="F236" s="6">
        <f t="shared" si="9"/>
        <v>1</v>
      </c>
      <c r="G236" s="6">
        <f t="shared" si="10"/>
        <v>0</v>
      </c>
      <c r="H236" s="6">
        <f t="shared" si="11"/>
        <v>0</v>
      </c>
    </row>
    <row r="237" spans="1:8" x14ac:dyDescent="0.25">
      <c r="A237" s="5">
        <v>315</v>
      </c>
      <c r="B237" s="1" t="s">
        <v>0</v>
      </c>
      <c r="C237" s="5" t="s">
        <v>5</v>
      </c>
      <c r="F237" s="6">
        <f t="shared" si="9"/>
        <v>1</v>
      </c>
      <c r="G237" s="6">
        <f t="shared" si="10"/>
        <v>0</v>
      </c>
      <c r="H237" s="6">
        <f t="shared" si="11"/>
        <v>0</v>
      </c>
    </row>
    <row r="238" spans="1:8" x14ac:dyDescent="0.25">
      <c r="A238" s="5">
        <v>316</v>
      </c>
      <c r="B238" s="3" t="s">
        <v>0</v>
      </c>
      <c r="C238" s="3" t="s">
        <v>5</v>
      </c>
      <c r="D238" s="3"/>
      <c r="F238" s="6">
        <f t="shared" si="9"/>
        <v>1</v>
      </c>
      <c r="G238" s="6">
        <f t="shared" si="10"/>
        <v>0</v>
      </c>
      <c r="H238" s="6">
        <f t="shared" si="11"/>
        <v>0</v>
      </c>
    </row>
    <row r="239" spans="1:8" x14ac:dyDescent="0.25">
      <c r="A239" s="5">
        <v>317</v>
      </c>
      <c r="B239" s="1" t="s">
        <v>0</v>
      </c>
      <c r="C239" s="5" t="s">
        <v>5</v>
      </c>
      <c r="F239" s="6">
        <f t="shared" si="9"/>
        <v>1</v>
      </c>
      <c r="G239" s="6">
        <f t="shared" si="10"/>
        <v>0</v>
      </c>
      <c r="H239" s="6">
        <f t="shared" si="11"/>
        <v>0</v>
      </c>
    </row>
    <row r="240" spans="1:8" x14ac:dyDescent="0.25">
      <c r="A240" s="5">
        <v>318</v>
      </c>
      <c r="B240" s="5" t="s">
        <v>0</v>
      </c>
      <c r="C240" s="5" t="s">
        <v>5</v>
      </c>
      <c r="D240" s="5"/>
      <c r="F240" s="6">
        <f t="shared" si="9"/>
        <v>1</v>
      </c>
      <c r="G240" s="6">
        <f t="shared" si="10"/>
        <v>0</v>
      </c>
      <c r="H240" s="6">
        <f t="shared" si="11"/>
        <v>0</v>
      </c>
    </row>
    <row r="241" spans="1:8" x14ac:dyDescent="0.25">
      <c r="A241" s="5">
        <v>321</v>
      </c>
      <c r="B241" s="1" t="s">
        <v>0</v>
      </c>
      <c r="C241" s="1" t="s">
        <v>5</v>
      </c>
      <c r="F241" s="6">
        <f t="shared" si="9"/>
        <v>1</v>
      </c>
      <c r="G241" s="6">
        <f t="shared" si="10"/>
        <v>0</v>
      </c>
      <c r="H241" s="6">
        <f t="shared" si="11"/>
        <v>0</v>
      </c>
    </row>
    <row r="242" spans="1:8" x14ac:dyDescent="0.25">
      <c r="A242" s="5">
        <v>322</v>
      </c>
      <c r="B242" s="3" t="s">
        <v>0</v>
      </c>
      <c r="C242" s="3" t="s">
        <v>5</v>
      </c>
      <c r="D242" s="3"/>
      <c r="E242" s="5"/>
      <c r="F242" s="6">
        <f t="shared" si="9"/>
        <v>1</v>
      </c>
      <c r="G242" s="6">
        <f t="shared" si="10"/>
        <v>0</v>
      </c>
      <c r="H242" s="6">
        <f t="shared" si="11"/>
        <v>0</v>
      </c>
    </row>
    <row r="243" spans="1:8" x14ac:dyDescent="0.25">
      <c r="A243" s="5">
        <v>323</v>
      </c>
      <c r="B243" s="1" t="s">
        <v>0</v>
      </c>
      <c r="C243" s="1" t="s">
        <v>5</v>
      </c>
      <c r="E243" s="18"/>
      <c r="F243" s="6">
        <f t="shared" si="9"/>
        <v>1</v>
      </c>
      <c r="G243" s="6">
        <f t="shared" si="10"/>
        <v>0</v>
      </c>
      <c r="H243" s="6">
        <f t="shared" si="11"/>
        <v>0</v>
      </c>
    </row>
    <row r="244" spans="1:8" x14ac:dyDescent="0.25">
      <c r="A244" s="5">
        <v>324</v>
      </c>
      <c r="B244" s="1" t="s">
        <v>0</v>
      </c>
      <c r="C244" s="1" t="s">
        <v>5</v>
      </c>
      <c r="F244" s="6">
        <f t="shared" si="9"/>
        <v>1</v>
      </c>
      <c r="G244" s="6">
        <f t="shared" si="10"/>
        <v>0</v>
      </c>
      <c r="H244" s="6">
        <f t="shared" si="11"/>
        <v>0</v>
      </c>
    </row>
    <row r="245" spans="1:8" x14ac:dyDescent="0.25">
      <c r="A245" s="5">
        <v>325</v>
      </c>
      <c r="B245" s="1" t="s">
        <v>0</v>
      </c>
      <c r="C245" s="1" t="s">
        <v>5</v>
      </c>
      <c r="F245" s="6">
        <f t="shared" si="9"/>
        <v>1</v>
      </c>
      <c r="G245" s="6">
        <f t="shared" si="10"/>
        <v>0</v>
      </c>
      <c r="H245" s="6">
        <f t="shared" si="11"/>
        <v>0</v>
      </c>
    </row>
    <row r="246" spans="1:8" x14ac:dyDescent="0.25">
      <c r="A246" s="5">
        <v>327</v>
      </c>
      <c r="B246" s="1" t="s">
        <v>0</v>
      </c>
      <c r="C246" s="1" t="s">
        <v>5</v>
      </c>
      <c r="F246" s="6">
        <f t="shared" si="9"/>
        <v>1</v>
      </c>
      <c r="G246" s="6">
        <f t="shared" si="10"/>
        <v>0</v>
      </c>
      <c r="H246" s="6">
        <f t="shared" si="11"/>
        <v>0</v>
      </c>
    </row>
    <row r="247" spans="1:8" x14ac:dyDescent="0.25">
      <c r="A247" s="5">
        <v>328</v>
      </c>
      <c r="B247" s="3" t="s">
        <v>0</v>
      </c>
      <c r="C247" s="3" t="s">
        <v>5</v>
      </c>
      <c r="D247" s="3"/>
      <c r="E247" s="5"/>
      <c r="F247" s="6">
        <f t="shared" si="9"/>
        <v>1</v>
      </c>
      <c r="G247" s="6">
        <f t="shared" si="10"/>
        <v>0</v>
      </c>
      <c r="H247" s="6">
        <f t="shared" si="11"/>
        <v>0</v>
      </c>
    </row>
    <row r="248" spans="1:8" x14ac:dyDescent="0.25">
      <c r="A248" s="5">
        <v>329</v>
      </c>
      <c r="B248" s="1" t="s">
        <v>1</v>
      </c>
      <c r="C248" s="1" t="s">
        <v>5</v>
      </c>
      <c r="F248" s="6">
        <f t="shared" si="9"/>
        <v>1</v>
      </c>
      <c r="G248" s="6">
        <f t="shared" si="10"/>
        <v>0</v>
      </c>
      <c r="H248" s="6">
        <f t="shared" si="11"/>
        <v>0</v>
      </c>
    </row>
    <row r="249" spans="1:8" x14ac:dyDescent="0.25">
      <c r="A249" s="5">
        <v>330</v>
      </c>
      <c r="B249" s="1" t="s">
        <v>0</v>
      </c>
      <c r="C249" s="5" t="s">
        <v>5</v>
      </c>
      <c r="F249" s="6">
        <f t="shared" si="9"/>
        <v>1</v>
      </c>
      <c r="G249" s="6">
        <f t="shared" si="10"/>
        <v>0</v>
      </c>
      <c r="H249" s="6">
        <f t="shared" si="11"/>
        <v>0</v>
      </c>
    </row>
    <row r="250" spans="1:8" x14ac:dyDescent="0.25">
      <c r="A250" s="5">
        <v>333</v>
      </c>
      <c r="B250" s="1" t="s">
        <v>0</v>
      </c>
      <c r="C250" s="1" t="s">
        <v>5</v>
      </c>
      <c r="F250" s="6">
        <f t="shared" si="9"/>
        <v>1</v>
      </c>
      <c r="G250" s="6">
        <f t="shared" si="10"/>
        <v>0</v>
      </c>
      <c r="H250" s="6">
        <f t="shared" si="11"/>
        <v>0</v>
      </c>
    </row>
    <row r="251" spans="1:8" x14ac:dyDescent="0.25">
      <c r="A251" s="5">
        <v>334</v>
      </c>
      <c r="B251" s="1" t="s">
        <v>1</v>
      </c>
      <c r="C251" s="1" t="s">
        <v>5</v>
      </c>
      <c r="F251" s="6">
        <f t="shared" si="9"/>
        <v>1</v>
      </c>
      <c r="G251" s="6">
        <f t="shared" si="10"/>
        <v>0</v>
      </c>
      <c r="H251" s="6">
        <f t="shared" si="11"/>
        <v>0</v>
      </c>
    </row>
    <row r="252" spans="1:8" x14ac:dyDescent="0.25">
      <c r="A252" s="5">
        <v>335</v>
      </c>
      <c r="B252" s="1" t="s">
        <v>0</v>
      </c>
      <c r="C252" s="1" t="s">
        <v>5</v>
      </c>
      <c r="E252" s="18"/>
      <c r="F252" s="6">
        <f t="shared" si="9"/>
        <v>1</v>
      </c>
      <c r="G252" s="6">
        <f t="shared" si="10"/>
        <v>0</v>
      </c>
      <c r="H252" s="6">
        <f t="shared" si="11"/>
        <v>0</v>
      </c>
    </row>
    <row r="253" spans="1:8" x14ac:dyDescent="0.25">
      <c r="A253" s="5">
        <v>338</v>
      </c>
      <c r="B253" s="5" t="s">
        <v>0</v>
      </c>
      <c r="C253" s="5" t="s">
        <v>5</v>
      </c>
      <c r="D253" s="5"/>
      <c r="F253" s="6">
        <f t="shared" si="9"/>
        <v>1</v>
      </c>
      <c r="G253" s="6">
        <f t="shared" si="10"/>
        <v>0</v>
      </c>
      <c r="H253" s="6">
        <f t="shared" si="11"/>
        <v>0</v>
      </c>
    </row>
    <row r="254" spans="1:8" x14ac:dyDescent="0.25">
      <c r="A254" s="5">
        <v>339</v>
      </c>
      <c r="B254" s="1" t="s">
        <v>0</v>
      </c>
      <c r="C254" s="1" t="s">
        <v>5</v>
      </c>
      <c r="F254" s="6">
        <f t="shared" si="9"/>
        <v>1</v>
      </c>
      <c r="G254" s="6">
        <f t="shared" si="10"/>
        <v>0</v>
      </c>
      <c r="H254" s="6">
        <f t="shared" si="11"/>
        <v>0</v>
      </c>
    </row>
    <row r="255" spans="1:8" x14ac:dyDescent="0.25">
      <c r="A255" s="5">
        <v>340</v>
      </c>
      <c r="B255" s="1" t="s">
        <v>0</v>
      </c>
      <c r="C255" s="1" t="s">
        <v>5</v>
      </c>
      <c r="F255" s="6">
        <f t="shared" si="9"/>
        <v>1</v>
      </c>
      <c r="G255" s="6">
        <f t="shared" si="10"/>
        <v>0</v>
      </c>
      <c r="H255" s="6">
        <f t="shared" si="11"/>
        <v>0</v>
      </c>
    </row>
    <row r="256" spans="1:8" x14ac:dyDescent="0.25">
      <c r="A256" s="5">
        <v>341</v>
      </c>
      <c r="B256" s="1" t="s">
        <v>0</v>
      </c>
      <c r="C256" s="1" t="s">
        <v>5</v>
      </c>
      <c r="F256" s="6">
        <f t="shared" si="9"/>
        <v>1</v>
      </c>
      <c r="G256" s="6">
        <f t="shared" si="10"/>
        <v>0</v>
      </c>
      <c r="H256" s="6">
        <f t="shared" si="11"/>
        <v>0</v>
      </c>
    </row>
    <row r="257" spans="1:8" x14ac:dyDescent="0.25">
      <c r="A257" s="5">
        <v>342</v>
      </c>
      <c r="B257" s="3" t="s">
        <v>0</v>
      </c>
      <c r="C257" s="3" t="s">
        <v>5</v>
      </c>
      <c r="D257" s="3"/>
      <c r="E257" s="5"/>
      <c r="F257" s="6">
        <f t="shared" si="9"/>
        <v>1</v>
      </c>
      <c r="G257" s="6">
        <f t="shared" si="10"/>
        <v>0</v>
      </c>
      <c r="H257" s="6">
        <f t="shared" si="11"/>
        <v>0</v>
      </c>
    </row>
    <row r="258" spans="1:8" x14ac:dyDescent="0.25">
      <c r="A258" s="5">
        <v>343</v>
      </c>
      <c r="B258" s="1" t="s">
        <v>1</v>
      </c>
      <c r="C258" s="1" t="s">
        <v>5</v>
      </c>
      <c r="F258" s="6">
        <f t="shared" ref="F258:F314" si="12">IF(C258="pos",1,0)</f>
        <v>1</v>
      </c>
      <c r="G258" s="6">
        <f t="shared" ref="G258:G308" si="13">IF(D258="pos",1,0)</f>
        <v>0</v>
      </c>
      <c r="H258" s="6">
        <f t="shared" ref="H258:H308" si="14">IF(E258="pos",1,0)</f>
        <v>0</v>
      </c>
    </row>
    <row r="259" spans="1:8" x14ac:dyDescent="0.25">
      <c r="A259" s="5">
        <v>344</v>
      </c>
      <c r="B259" s="1" t="s">
        <v>0</v>
      </c>
      <c r="C259" s="1" t="s">
        <v>5</v>
      </c>
      <c r="F259" s="6">
        <f t="shared" si="12"/>
        <v>1</v>
      </c>
      <c r="G259" s="6">
        <f t="shared" si="13"/>
        <v>0</v>
      </c>
      <c r="H259" s="6">
        <f t="shared" si="14"/>
        <v>0</v>
      </c>
    </row>
    <row r="260" spans="1:8" x14ac:dyDescent="0.25">
      <c r="A260" s="5">
        <v>345</v>
      </c>
      <c r="B260" s="1" t="s">
        <v>0</v>
      </c>
      <c r="C260" s="1" t="s">
        <v>5</v>
      </c>
      <c r="E260" s="18"/>
      <c r="F260" s="6">
        <f t="shared" si="12"/>
        <v>1</v>
      </c>
      <c r="G260" s="6">
        <f t="shared" si="13"/>
        <v>0</v>
      </c>
      <c r="H260" s="6">
        <f t="shared" si="14"/>
        <v>0</v>
      </c>
    </row>
    <row r="261" spans="1:8" x14ac:dyDescent="0.25">
      <c r="A261" s="5">
        <v>346</v>
      </c>
      <c r="B261" s="1" t="s">
        <v>1</v>
      </c>
      <c r="C261" s="1" t="s">
        <v>5</v>
      </c>
      <c r="F261" s="6">
        <f t="shared" si="12"/>
        <v>1</v>
      </c>
      <c r="G261" s="6">
        <f t="shared" si="13"/>
        <v>0</v>
      </c>
      <c r="H261" s="6">
        <f t="shared" si="14"/>
        <v>0</v>
      </c>
    </row>
    <row r="262" spans="1:8" x14ac:dyDescent="0.25">
      <c r="A262" s="5">
        <v>347</v>
      </c>
      <c r="B262" s="1" t="s">
        <v>0</v>
      </c>
      <c r="C262" s="1" t="s">
        <v>5</v>
      </c>
      <c r="F262" s="6">
        <f t="shared" si="12"/>
        <v>1</v>
      </c>
      <c r="G262" s="6">
        <f t="shared" si="13"/>
        <v>0</v>
      </c>
      <c r="H262" s="6">
        <f t="shared" si="14"/>
        <v>0</v>
      </c>
    </row>
    <row r="263" spans="1:8" x14ac:dyDescent="0.25">
      <c r="A263" s="5">
        <v>348</v>
      </c>
      <c r="B263" s="1" t="s">
        <v>0</v>
      </c>
      <c r="C263" s="1" t="s">
        <v>5</v>
      </c>
      <c r="F263" s="6">
        <f t="shared" si="12"/>
        <v>1</v>
      </c>
      <c r="G263" s="6">
        <f t="shared" si="13"/>
        <v>0</v>
      </c>
      <c r="H263" s="6">
        <f t="shared" si="14"/>
        <v>0</v>
      </c>
    </row>
    <row r="264" spans="1:8" x14ac:dyDescent="0.25">
      <c r="A264" s="5">
        <v>349</v>
      </c>
      <c r="B264" s="1" t="s">
        <v>0</v>
      </c>
      <c r="C264" s="1" t="s">
        <v>5</v>
      </c>
      <c r="F264" s="6">
        <f t="shared" si="12"/>
        <v>1</v>
      </c>
      <c r="G264" s="6">
        <f t="shared" si="13"/>
        <v>0</v>
      </c>
      <c r="H264" s="6">
        <f t="shared" si="14"/>
        <v>0</v>
      </c>
    </row>
    <row r="265" spans="1:8" x14ac:dyDescent="0.25">
      <c r="A265" s="5">
        <v>350</v>
      </c>
      <c r="B265" s="1" t="s">
        <v>0</v>
      </c>
      <c r="C265" s="1" t="s">
        <v>5</v>
      </c>
      <c r="F265" s="6">
        <f t="shared" si="12"/>
        <v>1</v>
      </c>
      <c r="G265" s="6">
        <f t="shared" si="13"/>
        <v>0</v>
      </c>
      <c r="H265" s="6">
        <f t="shared" si="14"/>
        <v>0</v>
      </c>
    </row>
    <row r="266" spans="1:8" x14ac:dyDescent="0.25">
      <c r="A266" s="5">
        <v>352</v>
      </c>
      <c r="B266" s="1" t="s">
        <v>0</v>
      </c>
      <c r="C266" s="1" t="s">
        <v>5</v>
      </c>
      <c r="F266" s="6">
        <f t="shared" si="12"/>
        <v>1</v>
      </c>
      <c r="G266" s="6">
        <f t="shared" si="13"/>
        <v>0</v>
      </c>
      <c r="H266" s="6">
        <f t="shared" si="14"/>
        <v>0</v>
      </c>
    </row>
    <row r="267" spans="1:8" x14ac:dyDescent="0.25">
      <c r="A267" s="5">
        <v>354</v>
      </c>
      <c r="B267" s="1" t="s">
        <v>0</v>
      </c>
      <c r="C267" s="1" t="s">
        <v>5</v>
      </c>
      <c r="E267" s="18"/>
      <c r="F267" s="6">
        <f t="shared" si="12"/>
        <v>1</v>
      </c>
      <c r="G267" s="6">
        <f t="shared" si="13"/>
        <v>0</v>
      </c>
      <c r="H267" s="6">
        <f t="shared" si="14"/>
        <v>0</v>
      </c>
    </row>
    <row r="268" spans="1:8" x14ac:dyDescent="0.25">
      <c r="A268" s="5">
        <v>355</v>
      </c>
      <c r="B268" s="1" t="s">
        <v>0</v>
      </c>
      <c r="C268" s="1" t="s">
        <v>5</v>
      </c>
      <c r="F268" s="6">
        <f t="shared" si="12"/>
        <v>1</v>
      </c>
      <c r="G268" s="6">
        <f t="shared" si="13"/>
        <v>0</v>
      </c>
      <c r="H268" s="6">
        <f t="shared" si="14"/>
        <v>0</v>
      </c>
    </row>
    <row r="269" spans="1:8" x14ac:dyDescent="0.25">
      <c r="A269" s="5">
        <v>356</v>
      </c>
      <c r="B269" s="1" t="s">
        <v>0</v>
      </c>
      <c r="C269" s="1" t="s">
        <v>5</v>
      </c>
      <c r="F269" s="6">
        <f t="shared" si="12"/>
        <v>1</v>
      </c>
      <c r="G269" s="6">
        <f t="shared" si="13"/>
        <v>0</v>
      </c>
      <c r="H269" s="6">
        <f t="shared" si="14"/>
        <v>0</v>
      </c>
    </row>
    <row r="270" spans="1:8" x14ac:dyDescent="0.25">
      <c r="A270" s="5">
        <v>358</v>
      </c>
      <c r="B270" s="1" t="s">
        <v>0</v>
      </c>
      <c r="C270" s="1" t="s">
        <v>5</v>
      </c>
      <c r="F270" s="6">
        <f t="shared" si="12"/>
        <v>1</v>
      </c>
      <c r="G270" s="6">
        <f t="shared" si="13"/>
        <v>0</v>
      </c>
      <c r="H270" s="6">
        <f t="shared" si="14"/>
        <v>0</v>
      </c>
    </row>
    <row r="271" spans="1:8" x14ac:dyDescent="0.25">
      <c r="A271" s="5">
        <v>359</v>
      </c>
      <c r="B271" s="1" t="s">
        <v>0</v>
      </c>
      <c r="C271" s="1" t="s">
        <v>5</v>
      </c>
      <c r="F271" s="6">
        <f t="shared" si="12"/>
        <v>1</v>
      </c>
      <c r="G271" s="6">
        <f t="shared" si="13"/>
        <v>0</v>
      </c>
      <c r="H271" s="6">
        <f t="shared" si="14"/>
        <v>0</v>
      </c>
    </row>
    <row r="272" spans="1:8" x14ac:dyDescent="0.25">
      <c r="A272" s="5">
        <v>361</v>
      </c>
      <c r="B272" s="1" t="s">
        <v>0</v>
      </c>
      <c r="C272" s="1" t="s">
        <v>5</v>
      </c>
      <c r="E272" s="18"/>
      <c r="F272" s="6">
        <f t="shared" si="12"/>
        <v>1</v>
      </c>
      <c r="G272" s="6">
        <f t="shared" si="13"/>
        <v>0</v>
      </c>
      <c r="H272" s="6">
        <f t="shared" si="14"/>
        <v>0</v>
      </c>
    </row>
    <row r="273" spans="1:8" x14ac:dyDescent="0.25">
      <c r="A273" s="5">
        <v>362</v>
      </c>
      <c r="B273" s="1" t="s">
        <v>0</v>
      </c>
      <c r="C273" s="1" t="s">
        <v>5</v>
      </c>
      <c r="F273" s="6">
        <f t="shared" si="12"/>
        <v>1</v>
      </c>
      <c r="G273" s="6">
        <f t="shared" si="13"/>
        <v>0</v>
      </c>
      <c r="H273" s="6">
        <f t="shared" si="14"/>
        <v>0</v>
      </c>
    </row>
    <row r="274" spans="1:8" x14ac:dyDescent="0.25">
      <c r="A274" s="5">
        <v>363</v>
      </c>
      <c r="B274" s="1" t="s">
        <v>0</v>
      </c>
      <c r="C274" s="1" t="s">
        <v>5</v>
      </c>
      <c r="F274" s="6">
        <f t="shared" si="12"/>
        <v>1</v>
      </c>
      <c r="G274" s="6">
        <f t="shared" si="13"/>
        <v>0</v>
      </c>
      <c r="H274" s="6">
        <f t="shared" si="14"/>
        <v>0</v>
      </c>
    </row>
    <row r="275" spans="1:8" x14ac:dyDescent="0.25">
      <c r="A275" s="5">
        <v>364</v>
      </c>
      <c r="B275" s="1" t="s">
        <v>0</v>
      </c>
      <c r="C275" s="1" t="s">
        <v>5</v>
      </c>
      <c r="F275" s="6">
        <f t="shared" si="12"/>
        <v>1</v>
      </c>
      <c r="G275" s="6">
        <f t="shared" si="13"/>
        <v>0</v>
      </c>
      <c r="H275" s="6">
        <f t="shared" si="14"/>
        <v>0</v>
      </c>
    </row>
    <row r="276" spans="1:8" x14ac:dyDescent="0.25">
      <c r="A276" s="5">
        <v>365</v>
      </c>
      <c r="B276" s="1" t="s">
        <v>0</v>
      </c>
      <c r="C276" s="1" t="s">
        <v>5</v>
      </c>
      <c r="F276" s="6">
        <f t="shared" si="12"/>
        <v>1</v>
      </c>
      <c r="G276" s="6">
        <f t="shared" si="13"/>
        <v>0</v>
      </c>
      <c r="H276" s="6">
        <f t="shared" si="14"/>
        <v>0</v>
      </c>
    </row>
    <row r="277" spans="1:8" x14ac:dyDescent="0.25">
      <c r="A277" s="5">
        <v>366</v>
      </c>
      <c r="B277" s="1" t="s">
        <v>0</v>
      </c>
      <c r="C277" s="1" t="s">
        <v>5</v>
      </c>
      <c r="F277" s="6">
        <f t="shared" si="12"/>
        <v>1</v>
      </c>
      <c r="G277" s="6">
        <f t="shared" si="13"/>
        <v>0</v>
      </c>
      <c r="H277" s="6">
        <f t="shared" si="14"/>
        <v>0</v>
      </c>
    </row>
    <row r="278" spans="1:8" x14ac:dyDescent="0.25">
      <c r="A278" s="5">
        <v>367</v>
      </c>
      <c r="B278" s="3" t="s">
        <v>0</v>
      </c>
      <c r="C278" s="3" t="s">
        <v>5</v>
      </c>
      <c r="D278" s="3"/>
      <c r="F278" s="6">
        <f t="shared" si="12"/>
        <v>1</v>
      </c>
      <c r="G278" s="6">
        <f t="shared" si="13"/>
        <v>0</v>
      </c>
      <c r="H278" s="6">
        <f t="shared" si="14"/>
        <v>0</v>
      </c>
    </row>
    <row r="279" spans="1:8" x14ac:dyDescent="0.25">
      <c r="A279" s="5">
        <v>370</v>
      </c>
      <c r="B279" s="1" t="s">
        <v>0</v>
      </c>
      <c r="C279" s="1" t="s">
        <v>5</v>
      </c>
      <c r="F279" s="6">
        <f t="shared" si="12"/>
        <v>1</v>
      </c>
      <c r="G279" s="6">
        <f t="shared" si="13"/>
        <v>0</v>
      </c>
      <c r="H279" s="6">
        <f t="shared" si="14"/>
        <v>0</v>
      </c>
    </row>
    <row r="280" spans="1:8" x14ac:dyDescent="0.25">
      <c r="A280" s="5">
        <v>371</v>
      </c>
      <c r="B280" s="1" t="s">
        <v>0</v>
      </c>
      <c r="C280" s="1" t="s">
        <v>5</v>
      </c>
      <c r="F280" s="6">
        <f t="shared" si="12"/>
        <v>1</v>
      </c>
      <c r="G280" s="6">
        <f t="shared" si="13"/>
        <v>0</v>
      </c>
      <c r="H280" s="6">
        <f t="shared" si="14"/>
        <v>0</v>
      </c>
    </row>
    <row r="281" spans="1:8" x14ac:dyDescent="0.25">
      <c r="A281" s="5">
        <v>372</v>
      </c>
      <c r="B281" s="1" t="s">
        <v>0</v>
      </c>
      <c r="C281" s="1" t="s">
        <v>5</v>
      </c>
      <c r="F281" s="6">
        <f t="shared" si="12"/>
        <v>1</v>
      </c>
      <c r="G281" s="6">
        <f t="shared" si="13"/>
        <v>0</v>
      </c>
      <c r="H281" s="6">
        <f t="shared" si="14"/>
        <v>0</v>
      </c>
    </row>
    <row r="282" spans="1:8" x14ac:dyDescent="0.25">
      <c r="A282" s="5">
        <v>373</v>
      </c>
      <c r="B282" s="1" t="s">
        <v>0</v>
      </c>
      <c r="C282" s="1" t="s">
        <v>5</v>
      </c>
      <c r="F282" s="6">
        <f t="shared" si="12"/>
        <v>1</v>
      </c>
      <c r="G282" s="6">
        <f t="shared" si="13"/>
        <v>0</v>
      </c>
      <c r="H282" s="6">
        <f t="shared" si="14"/>
        <v>0</v>
      </c>
    </row>
    <row r="283" spans="1:8" x14ac:dyDescent="0.25">
      <c r="A283" s="5">
        <v>375</v>
      </c>
      <c r="B283" s="3" t="s">
        <v>0</v>
      </c>
      <c r="C283" s="3" t="s">
        <v>5</v>
      </c>
      <c r="D283" s="3"/>
      <c r="E283" s="5"/>
      <c r="F283" s="6">
        <f t="shared" si="12"/>
        <v>1</v>
      </c>
      <c r="G283" s="6">
        <f t="shared" si="13"/>
        <v>0</v>
      </c>
      <c r="H283" s="6">
        <f t="shared" si="14"/>
        <v>0</v>
      </c>
    </row>
    <row r="284" spans="1:8" x14ac:dyDescent="0.25">
      <c r="A284" s="5">
        <v>376</v>
      </c>
      <c r="B284" s="1" t="s">
        <v>0</v>
      </c>
      <c r="C284" s="1" t="s">
        <v>5</v>
      </c>
      <c r="E284" s="18"/>
      <c r="F284" s="6">
        <f t="shared" si="12"/>
        <v>1</v>
      </c>
      <c r="G284" s="6">
        <f t="shared" si="13"/>
        <v>0</v>
      </c>
      <c r="H284" s="6">
        <f t="shared" si="14"/>
        <v>0</v>
      </c>
    </row>
    <row r="285" spans="1:8" x14ac:dyDescent="0.25">
      <c r="A285" s="5">
        <v>379</v>
      </c>
      <c r="B285" s="1" t="s">
        <v>0</v>
      </c>
      <c r="C285" s="1" t="s">
        <v>5</v>
      </c>
      <c r="E285" s="18"/>
      <c r="F285" s="6">
        <f t="shared" si="12"/>
        <v>1</v>
      </c>
      <c r="G285" s="6">
        <f t="shared" si="13"/>
        <v>0</v>
      </c>
      <c r="H285" s="6">
        <f t="shared" si="14"/>
        <v>0</v>
      </c>
    </row>
    <row r="286" spans="1:8" x14ac:dyDescent="0.25">
      <c r="A286" s="5">
        <v>380</v>
      </c>
      <c r="B286" s="1" t="s">
        <v>0</v>
      </c>
      <c r="C286" s="1" t="s">
        <v>5</v>
      </c>
      <c r="F286" s="6">
        <f t="shared" si="12"/>
        <v>1</v>
      </c>
      <c r="G286" s="6">
        <f t="shared" si="13"/>
        <v>0</v>
      </c>
      <c r="H286" s="6">
        <f t="shared" si="14"/>
        <v>0</v>
      </c>
    </row>
    <row r="287" spans="1:8" x14ac:dyDescent="0.25">
      <c r="A287" s="5">
        <v>381</v>
      </c>
      <c r="B287" s="1" t="s">
        <v>0</v>
      </c>
      <c r="C287" s="1" t="s">
        <v>5</v>
      </c>
      <c r="F287" s="6">
        <f t="shared" si="12"/>
        <v>1</v>
      </c>
      <c r="G287" s="6">
        <f t="shared" si="13"/>
        <v>0</v>
      </c>
      <c r="H287" s="6">
        <f t="shared" si="14"/>
        <v>0</v>
      </c>
    </row>
    <row r="288" spans="1:8" x14ac:dyDescent="0.25">
      <c r="A288" s="5">
        <v>103</v>
      </c>
      <c r="B288" s="1" t="s">
        <v>6</v>
      </c>
      <c r="C288" s="1" t="s">
        <v>5</v>
      </c>
      <c r="F288" s="6">
        <f t="shared" si="12"/>
        <v>1</v>
      </c>
      <c r="G288" s="6">
        <f t="shared" si="13"/>
        <v>0</v>
      </c>
      <c r="H288" s="6">
        <f t="shared" si="14"/>
        <v>0</v>
      </c>
    </row>
    <row r="289" spans="1:8" x14ac:dyDescent="0.25">
      <c r="A289" s="5">
        <v>113</v>
      </c>
      <c r="B289" s="1" t="s">
        <v>6</v>
      </c>
      <c r="C289" s="1" t="s">
        <v>5</v>
      </c>
      <c r="E289" s="18"/>
      <c r="F289" s="6">
        <f t="shared" si="12"/>
        <v>1</v>
      </c>
      <c r="G289" s="6">
        <f t="shared" si="13"/>
        <v>0</v>
      </c>
      <c r="H289" s="6">
        <f t="shared" si="14"/>
        <v>0</v>
      </c>
    </row>
    <row r="290" spans="1:8" x14ac:dyDescent="0.25">
      <c r="A290" s="5">
        <v>204</v>
      </c>
      <c r="B290" s="1" t="s">
        <v>6</v>
      </c>
      <c r="C290" s="1" t="s">
        <v>5</v>
      </c>
      <c r="F290" s="6">
        <f t="shared" si="12"/>
        <v>1</v>
      </c>
      <c r="G290" s="6">
        <f t="shared" si="13"/>
        <v>0</v>
      </c>
      <c r="H290" s="6">
        <f t="shared" si="14"/>
        <v>0</v>
      </c>
    </row>
    <row r="291" spans="1:8" x14ac:dyDescent="0.25">
      <c r="A291" s="5">
        <v>374</v>
      </c>
      <c r="B291" s="1" t="s">
        <v>6</v>
      </c>
      <c r="C291" s="1" t="s">
        <v>5</v>
      </c>
      <c r="F291" s="6">
        <f t="shared" si="12"/>
        <v>1</v>
      </c>
      <c r="G291" s="6">
        <f t="shared" si="13"/>
        <v>0</v>
      </c>
      <c r="H291" s="6">
        <f t="shared" si="14"/>
        <v>0</v>
      </c>
    </row>
    <row r="292" spans="1:8" x14ac:dyDescent="0.25">
      <c r="A292" s="5">
        <v>124</v>
      </c>
      <c r="B292" s="1" t="s">
        <v>1</v>
      </c>
      <c r="C292" s="1" t="s">
        <v>7</v>
      </c>
      <c r="D292" s="1" t="s">
        <v>5</v>
      </c>
      <c r="F292" s="6">
        <f t="shared" si="12"/>
        <v>0</v>
      </c>
      <c r="G292" s="6">
        <f t="shared" si="13"/>
        <v>1</v>
      </c>
      <c r="H292" s="6">
        <f t="shared" si="14"/>
        <v>0</v>
      </c>
    </row>
    <row r="293" spans="1:8" x14ac:dyDescent="0.25">
      <c r="A293" s="5">
        <v>129</v>
      </c>
      <c r="B293" s="1" t="s">
        <v>1</v>
      </c>
      <c r="C293" s="1" t="s">
        <v>7</v>
      </c>
      <c r="D293" s="1" t="s">
        <v>5</v>
      </c>
      <c r="F293" s="6">
        <f t="shared" si="12"/>
        <v>0</v>
      </c>
      <c r="G293" s="6">
        <f t="shared" si="13"/>
        <v>1</v>
      </c>
      <c r="H293" s="6">
        <f t="shared" si="14"/>
        <v>0</v>
      </c>
    </row>
    <row r="294" spans="1:8" x14ac:dyDescent="0.25">
      <c r="A294" s="5">
        <v>138</v>
      </c>
      <c r="B294" s="1" t="s">
        <v>1</v>
      </c>
      <c r="C294" s="1" t="s">
        <v>7</v>
      </c>
      <c r="D294" s="1" t="s">
        <v>5</v>
      </c>
      <c r="F294" s="6">
        <f t="shared" si="12"/>
        <v>0</v>
      </c>
      <c r="G294" s="6">
        <f t="shared" si="13"/>
        <v>1</v>
      </c>
      <c r="H294" s="6">
        <f t="shared" si="14"/>
        <v>0</v>
      </c>
    </row>
    <row r="295" spans="1:8" x14ac:dyDescent="0.25">
      <c r="A295" s="5">
        <v>144</v>
      </c>
      <c r="B295" s="1" t="s">
        <v>0</v>
      </c>
      <c r="C295" s="1" t="s">
        <v>7</v>
      </c>
      <c r="D295" s="1" t="s">
        <v>5</v>
      </c>
      <c r="F295" s="6">
        <f t="shared" si="12"/>
        <v>0</v>
      </c>
      <c r="G295" s="6">
        <f t="shared" si="13"/>
        <v>1</v>
      </c>
      <c r="H295" s="6">
        <f t="shared" si="14"/>
        <v>0</v>
      </c>
    </row>
    <row r="296" spans="1:8" x14ac:dyDescent="0.25">
      <c r="A296" s="5">
        <v>226</v>
      </c>
      <c r="B296" s="1" t="s">
        <v>0</v>
      </c>
      <c r="C296" s="1" t="s">
        <v>7</v>
      </c>
      <c r="D296" s="1" t="s">
        <v>5</v>
      </c>
      <c r="E296" s="18"/>
      <c r="F296" s="6">
        <f t="shared" si="12"/>
        <v>0</v>
      </c>
      <c r="G296" s="6">
        <f t="shared" si="13"/>
        <v>1</v>
      </c>
      <c r="H296" s="6">
        <f t="shared" si="14"/>
        <v>0</v>
      </c>
    </row>
    <row r="297" spans="1:8" x14ac:dyDescent="0.25">
      <c r="A297" s="5">
        <v>276</v>
      </c>
      <c r="B297" s="1" t="s">
        <v>1</v>
      </c>
      <c r="C297" s="1" t="s">
        <v>7</v>
      </c>
      <c r="D297" s="1" t="s">
        <v>5</v>
      </c>
      <c r="F297" s="6">
        <f t="shared" si="12"/>
        <v>0</v>
      </c>
      <c r="G297" s="6">
        <f t="shared" si="13"/>
        <v>1</v>
      </c>
      <c r="H297" s="6">
        <f t="shared" si="14"/>
        <v>0</v>
      </c>
    </row>
    <row r="298" spans="1:8" x14ac:dyDescent="0.25">
      <c r="A298" s="5">
        <v>12</v>
      </c>
      <c r="B298" s="1" t="s">
        <v>0</v>
      </c>
      <c r="E298" s="1" t="s">
        <v>5</v>
      </c>
      <c r="F298" s="6">
        <f t="shared" si="12"/>
        <v>0</v>
      </c>
      <c r="G298" s="6">
        <f t="shared" si="13"/>
        <v>0</v>
      </c>
      <c r="H298" s="6">
        <f t="shared" si="14"/>
        <v>1</v>
      </c>
    </row>
    <row r="299" spans="1:8" x14ac:dyDescent="0.25">
      <c r="A299" s="5">
        <v>31</v>
      </c>
      <c r="B299" s="1" t="s">
        <v>0</v>
      </c>
      <c r="E299" s="1" t="s">
        <v>5</v>
      </c>
      <c r="F299" s="6">
        <f t="shared" si="12"/>
        <v>0</v>
      </c>
      <c r="G299" s="6">
        <f t="shared" si="13"/>
        <v>0</v>
      </c>
      <c r="H299" s="6">
        <f t="shared" si="14"/>
        <v>1</v>
      </c>
    </row>
    <row r="300" spans="1:8" x14ac:dyDescent="0.25">
      <c r="A300" s="5">
        <v>41</v>
      </c>
      <c r="B300" s="1" t="s">
        <v>0</v>
      </c>
      <c r="E300" s="1" t="s">
        <v>5</v>
      </c>
      <c r="F300" s="6">
        <f t="shared" si="12"/>
        <v>0</v>
      </c>
      <c r="G300" s="6">
        <f t="shared" si="13"/>
        <v>0</v>
      </c>
      <c r="H300" s="6">
        <f t="shared" si="14"/>
        <v>1</v>
      </c>
    </row>
    <row r="301" spans="1:8" x14ac:dyDescent="0.25">
      <c r="A301" s="5">
        <v>87</v>
      </c>
      <c r="B301" s="1" t="s">
        <v>0</v>
      </c>
      <c r="E301" s="18" t="s">
        <v>5</v>
      </c>
      <c r="F301" s="6">
        <f t="shared" si="12"/>
        <v>0</v>
      </c>
      <c r="G301" s="6">
        <f t="shared" si="13"/>
        <v>0</v>
      </c>
      <c r="H301" s="6">
        <f t="shared" si="14"/>
        <v>1</v>
      </c>
    </row>
    <row r="302" spans="1:8" x14ac:dyDescent="0.25">
      <c r="A302" s="5">
        <v>247</v>
      </c>
      <c r="B302" s="1" t="s">
        <v>0</v>
      </c>
      <c r="E302" s="1" t="s">
        <v>5</v>
      </c>
      <c r="F302" s="6">
        <f t="shared" si="12"/>
        <v>0</v>
      </c>
      <c r="G302" s="6">
        <f t="shared" si="13"/>
        <v>0</v>
      </c>
      <c r="H302" s="6">
        <f t="shared" si="14"/>
        <v>1</v>
      </c>
    </row>
    <row r="303" spans="1:8" x14ac:dyDescent="0.25">
      <c r="A303" s="5">
        <v>250</v>
      </c>
      <c r="B303" s="1" t="s">
        <v>2</v>
      </c>
      <c r="E303" s="1" t="s">
        <v>5</v>
      </c>
      <c r="F303" s="6">
        <f t="shared" si="12"/>
        <v>0</v>
      </c>
      <c r="G303" s="6">
        <f t="shared" si="13"/>
        <v>0</v>
      </c>
      <c r="H303" s="6">
        <f t="shared" si="14"/>
        <v>1</v>
      </c>
    </row>
    <row r="304" spans="1:8" x14ac:dyDescent="0.25">
      <c r="A304" s="5">
        <v>254</v>
      </c>
      <c r="B304" s="1" t="s">
        <v>0</v>
      </c>
      <c r="E304" s="1" t="s">
        <v>5</v>
      </c>
      <c r="F304" s="6">
        <f t="shared" si="12"/>
        <v>0</v>
      </c>
      <c r="G304" s="6">
        <f t="shared" si="13"/>
        <v>0</v>
      </c>
      <c r="H304" s="6">
        <f t="shared" si="14"/>
        <v>1</v>
      </c>
    </row>
    <row r="305" spans="1:8" x14ac:dyDescent="0.25">
      <c r="A305" s="5">
        <v>332</v>
      </c>
      <c r="B305" s="1" t="s">
        <v>0</v>
      </c>
      <c r="E305" s="1" t="s">
        <v>5</v>
      </c>
      <c r="F305" s="6">
        <f t="shared" si="12"/>
        <v>0</v>
      </c>
      <c r="G305" s="6">
        <f t="shared" si="13"/>
        <v>0</v>
      </c>
      <c r="H305" s="6">
        <f t="shared" si="14"/>
        <v>1</v>
      </c>
    </row>
    <row r="306" spans="1:8" x14ac:dyDescent="0.25">
      <c r="A306" s="5">
        <v>368</v>
      </c>
      <c r="B306" s="1" t="s">
        <v>0</v>
      </c>
      <c r="E306" s="1" t="s">
        <v>5</v>
      </c>
      <c r="F306" s="6">
        <f t="shared" si="12"/>
        <v>0</v>
      </c>
      <c r="G306" s="6">
        <f t="shared" si="13"/>
        <v>0</v>
      </c>
      <c r="H306" s="6">
        <f t="shared" si="14"/>
        <v>1</v>
      </c>
    </row>
    <row r="307" spans="1:8" x14ac:dyDescent="0.25">
      <c r="A307" s="5">
        <v>369</v>
      </c>
      <c r="B307" s="1" t="s">
        <v>0</v>
      </c>
      <c r="E307" s="1" t="s">
        <v>5</v>
      </c>
      <c r="F307" s="6">
        <f t="shared" si="12"/>
        <v>0</v>
      </c>
      <c r="G307" s="6">
        <f t="shared" si="13"/>
        <v>0</v>
      </c>
      <c r="H307" s="6">
        <f t="shared" si="14"/>
        <v>1</v>
      </c>
    </row>
    <row r="308" spans="1:8" x14ac:dyDescent="0.25">
      <c r="A308" s="5">
        <v>167</v>
      </c>
      <c r="B308" s="1" t="s">
        <v>6</v>
      </c>
      <c r="E308" s="1" t="s">
        <v>5</v>
      </c>
      <c r="F308" s="6">
        <f t="shared" si="12"/>
        <v>0</v>
      </c>
      <c r="G308" s="6">
        <f t="shared" si="13"/>
        <v>0</v>
      </c>
      <c r="H308" s="6">
        <f t="shared" si="14"/>
        <v>1</v>
      </c>
    </row>
    <row r="309" spans="1:8" x14ac:dyDescent="0.25">
      <c r="A309" s="5">
        <v>353</v>
      </c>
      <c r="B309" s="1" t="s">
        <v>0</v>
      </c>
      <c r="C309" s="1" t="s">
        <v>5</v>
      </c>
      <c r="F309" s="6">
        <f t="shared" si="12"/>
        <v>1</v>
      </c>
      <c r="G309" s="6">
        <f t="shared" ref="G309:G340" si="15">IF(D309="pos",1,0)</f>
        <v>0</v>
      </c>
      <c r="H309" s="6">
        <f t="shared" ref="H309:H340" si="16">IF(E309="pos",1,0)</f>
        <v>0</v>
      </c>
    </row>
    <row r="310" spans="1:8" x14ac:dyDescent="0.25">
      <c r="A310" s="5">
        <v>3</v>
      </c>
      <c r="B310" s="1" t="s">
        <v>0</v>
      </c>
      <c r="C310" s="1" t="s">
        <v>7</v>
      </c>
      <c r="D310" s="1" t="s">
        <v>7</v>
      </c>
      <c r="F310" s="6">
        <f t="shared" si="12"/>
        <v>0</v>
      </c>
      <c r="G310" s="6">
        <f t="shared" si="15"/>
        <v>0</v>
      </c>
      <c r="H310" s="6">
        <f t="shared" si="16"/>
        <v>0</v>
      </c>
    </row>
    <row r="311" spans="1:8" x14ac:dyDescent="0.25">
      <c r="A311" s="5">
        <v>10</v>
      </c>
      <c r="B311" s="1" t="s">
        <v>0</v>
      </c>
      <c r="C311" s="1" t="s">
        <v>7</v>
      </c>
      <c r="D311" s="1" t="s">
        <v>7</v>
      </c>
      <c r="F311" s="6">
        <f t="shared" si="12"/>
        <v>0</v>
      </c>
      <c r="G311" s="6">
        <f t="shared" si="15"/>
        <v>0</v>
      </c>
      <c r="H311" s="6">
        <f t="shared" si="16"/>
        <v>0</v>
      </c>
    </row>
    <row r="312" spans="1:8" x14ac:dyDescent="0.25">
      <c r="A312" s="5">
        <v>11</v>
      </c>
      <c r="B312" s="1" t="s">
        <v>0</v>
      </c>
      <c r="C312" s="1" t="s">
        <v>7</v>
      </c>
      <c r="D312" s="1" t="s">
        <v>7</v>
      </c>
      <c r="F312" s="6">
        <f t="shared" si="12"/>
        <v>0</v>
      </c>
      <c r="G312" s="6">
        <f t="shared" si="15"/>
        <v>0</v>
      </c>
      <c r="H312" s="6">
        <f t="shared" si="16"/>
        <v>0</v>
      </c>
    </row>
    <row r="313" spans="1:8" x14ac:dyDescent="0.25">
      <c r="A313" s="5">
        <v>53</v>
      </c>
      <c r="B313" s="1" t="s">
        <v>0</v>
      </c>
      <c r="C313" s="1" t="s">
        <v>7</v>
      </c>
      <c r="D313" s="1" t="s">
        <v>7</v>
      </c>
      <c r="F313" s="6">
        <f t="shared" si="12"/>
        <v>0</v>
      </c>
      <c r="G313" s="6">
        <f t="shared" si="15"/>
        <v>0</v>
      </c>
      <c r="H313" s="6">
        <f t="shared" si="16"/>
        <v>0</v>
      </c>
    </row>
    <row r="314" spans="1:8" x14ac:dyDescent="0.25">
      <c r="A314" s="5">
        <v>56</v>
      </c>
      <c r="B314" s="1" t="s">
        <v>0</v>
      </c>
      <c r="C314" s="1" t="s">
        <v>7</v>
      </c>
      <c r="D314" s="1" t="s">
        <v>7</v>
      </c>
      <c r="F314" s="6">
        <f t="shared" si="12"/>
        <v>0</v>
      </c>
      <c r="G314" s="6">
        <f t="shared" si="15"/>
        <v>0</v>
      </c>
      <c r="H314" s="6">
        <f t="shared" si="16"/>
        <v>0</v>
      </c>
    </row>
    <row r="315" spans="1:8" x14ac:dyDescent="0.25">
      <c r="A315" s="5">
        <v>65</v>
      </c>
      <c r="B315" s="1" t="s">
        <v>0</v>
      </c>
      <c r="C315" s="1" t="s">
        <v>7</v>
      </c>
      <c r="D315" s="1" t="s">
        <v>7</v>
      </c>
      <c r="F315" s="6">
        <f t="shared" ref="F315:F341" si="17">IF(C315="pos",1,0)</f>
        <v>0</v>
      </c>
      <c r="G315" s="6">
        <f t="shared" si="15"/>
        <v>0</v>
      </c>
      <c r="H315" s="6">
        <f t="shared" si="16"/>
        <v>0</v>
      </c>
    </row>
    <row r="316" spans="1:8" x14ac:dyDescent="0.25">
      <c r="A316" s="5">
        <v>68</v>
      </c>
      <c r="B316" s="1" t="s">
        <v>0</v>
      </c>
      <c r="C316" s="1" t="s">
        <v>7</v>
      </c>
      <c r="D316" s="1" t="s">
        <v>7</v>
      </c>
      <c r="F316" s="6">
        <f t="shared" si="17"/>
        <v>0</v>
      </c>
      <c r="G316" s="6">
        <f t="shared" si="15"/>
        <v>0</v>
      </c>
      <c r="H316" s="6">
        <f t="shared" si="16"/>
        <v>0</v>
      </c>
    </row>
    <row r="317" spans="1:8" x14ac:dyDescent="0.25">
      <c r="A317" s="5">
        <v>69</v>
      </c>
      <c r="B317" s="1" t="s">
        <v>0</v>
      </c>
      <c r="C317" s="1" t="s">
        <v>7</v>
      </c>
      <c r="D317" s="1" t="s">
        <v>7</v>
      </c>
      <c r="F317" s="6">
        <f t="shared" si="17"/>
        <v>0</v>
      </c>
      <c r="G317" s="6">
        <f t="shared" si="15"/>
        <v>0</v>
      </c>
      <c r="H317" s="6">
        <f t="shared" si="16"/>
        <v>0</v>
      </c>
    </row>
    <row r="318" spans="1:8" x14ac:dyDescent="0.25">
      <c r="A318" s="5">
        <v>74</v>
      </c>
      <c r="B318" s="1" t="s">
        <v>0</v>
      </c>
      <c r="C318" s="1" t="s">
        <v>7</v>
      </c>
      <c r="D318" s="1" t="s">
        <v>7</v>
      </c>
      <c r="F318" s="6">
        <f t="shared" si="17"/>
        <v>0</v>
      </c>
      <c r="G318" s="6">
        <f t="shared" si="15"/>
        <v>0</v>
      </c>
      <c r="H318" s="6">
        <f t="shared" si="16"/>
        <v>0</v>
      </c>
    </row>
    <row r="319" spans="1:8" x14ac:dyDescent="0.25">
      <c r="A319" s="5">
        <v>80</v>
      </c>
      <c r="B319" s="1" t="s">
        <v>0</v>
      </c>
      <c r="C319" s="1" t="s">
        <v>7</v>
      </c>
      <c r="D319" s="1" t="s">
        <v>7</v>
      </c>
      <c r="F319" s="6">
        <f t="shared" si="17"/>
        <v>0</v>
      </c>
      <c r="G319" s="6">
        <f t="shared" si="15"/>
        <v>0</v>
      </c>
      <c r="H319" s="6">
        <f t="shared" si="16"/>
        <v>0</v>
      </c>
    </row>
    <row r="320" spans="1:8" x14ac:dyDescent="0.25">
      <c r="A320" s="5">
        <v>81</v>
      </c>
      <c r="B320" s="1" t="s">
        <v>0</v>
      </c>
      <c r="C320" s="1" t="s">
        <v>7</v>
      </c>
      <c r="D320" s="1" t="s">
        <v>7</v>
      </c>
      <c r="F320" s="6">
        <f t="shared" si="17"/>
        <v>0</v>
      </c>
      <c r="G320" s="6">
        <f t="shared" si="15"/>
        <v>0</v>
      </c>
      <c r="H320" s="6">
        <f t="shared" si="16"/>
        <v>0</v>
      </c>
    </row>
    <row r="321" spans="1:8" x14ac:dyDescent="0.25">
      <c r="A321" s="5">
        <v>85</v>
      </c>
      <c r="B321" s="1" t="s">
        <v>0</v>
      </c>
      <c r="C321" s="1" t="s">
        <v>7</v>
      </c>
      <c r="D321" s="1" t="s">
        <v>7</v>
      </c>
      <c r="E321" s="18"/>
      <c r="F321" s="6">
        <f t="shared" si="17"/>
        <v>0</v>
      </c>
      <c r="G321" s="6">
        <f t="shared" si="15"/>
        <v>0</v>
      </c>
      <c r="H321" s="6">
        <f t="shared" si="16"/>
        <v>0</v>
      </c>
    </row>
    <row r="322" spans="1:8" x14ac:dyDescent="0.25">
      <c r="A322" s="5">
        <v>98</v>
      </c>
      <c r="B322" s="18" t="s">
        <v>0</v>
      </c>
      <c r="C322" s="1" t="s">
        <v>7</v>
      </c>
      <c r="E322" s="5"/>
      <c r="F322" s="6">
        <f t="shared" si="17"/>
        <v>0</v>
      </c>
      <c r="G322" s="6">
        <f t="shared" si="15"/>
        <v>0</v>
      </c>
      <c r="H322" s="6">
        <f t="shared" si="16"/>
        <v>0</v>
      </c>
    </row>
    <row r="323" spans="1:8" x14ac:dyDescent="0.25">
      <c r="A323" s="5">
        <v>140</v>
      </c>
      <c r="B323" s="1" t="s">
        <v>0</v>
      </c>
      <c r="C323" s="1" t="s">
        <v>7</v>
      </c>
      <c r="D323" s="1" t="s">
        <v>7</v>
      </c>
      <c r="F323" s="6">
        <f t="shared" si="17"/>
        <v>0</v>
      </c>
      <c r="G323" s="6">
        <f t="shared" si="15"/>
        <v>0</v>
      </c>
      <c r="H323" s="6">
        <f t="shared" si="16"/>
        <v>0</v>
      </c>
    </row>
    <row r="324" spans="1:8" x14ac:dyDescent="0.25">
      <c r="A324" s="5">
        <v>145</v>
      </c>
      <c r="B324" s="1" t="s">
        <v>0</v>
      </c>
      <c r="C324" s="1" t="s">
        <v>7</v>
      </c>
      <c r="D324" s="1" t="s">
        <v>7</v>
      </c>
      <c r="F324" s="6">
        <f t="shared" si="17"/>
        <v>0</v>
      </c>
      <c r="G324" s="6">
        <f t="shared" si="15"/>
        <v>0</v>
      </c>
      <c r="H324" s="6">
        <f t="shared" si="16"/>
        <v>0</v>
      </c>
    </row>
    <row r="325" spans="1:8" x14ac:dyDescent="0.25">
      <c r="A325" s="5">
        <v>157</v>
      </c>
      <c r="B325" s="1" t="s">
        <v>0</v>
      </c>
      <c r="C325" s="1" t="s">
        <v>7</v>
      </c>
      <c r="D325" s="1" t="s">
        <v>7</v>
      </c>
      <c r="F325" s="6">
        <f t="shared" si="17"/>
        <v>0</v>
      </c>
      <c r="G325" s="6">
        <f t="shared" si="15"/>
        <v>0</v>
      </c>
      <c r="H325" s="6">
        <f t="shared" si="16"/>
        <v>0</v>
      </c>
    </row>
    <row r="326" spans="1:8" x14ac:dyDescent="0.25">
      <c r="A326" s="5">
        <v>159</v>
      </c>
      <c r="B326" s="1" t="s">
        <v>0</v>
      </c>
      <c r="C326" s="1" t="s">
        <v>7</v>
      </c>
      <c r="D326" s="1" t="s">
        <v>7</v>
      </c>
      <c r="E326" s="18"/>
      <c r="F326" s="6">
        <f t="shared" si="17"/>
        <v>0</v>
      </c>
      <c r="G326" s="6">
        <f t="shared" si="15"/>
        <v>0</v>
      </c>
      <c r="H326" s="6">
        <f t="shared" si="16"/>
        <v>0</v>
      </c>
    </row>
    <row r="327" spans="1:8" x14ac:dyDescent="0.25">
      <c r="A327" s="5">
        <v>168</v>
      </c>
      <c r="B327" s="1" t="s">
        <v>0</v>
      </c>
      <c r="C327" s="1" t="s">
        <v>7</v>
      </c>
      <c r="D327" s="1" t="s">
        <v>7</v>
      </c>
      <c r="E327" s="18"/>
      <c r="F327" s="6">
        <f t="shared" si="17"/>
        <v>0</v>
      </c>
      <c r="G327" s="6">
        <f t="shared" si="15"/>
        <v>0</v>
      </c>
      <c r="H327" s="6">
        <f t="shared" si="16"/>
        <v>0</v>
      </c>
    </row>
    <row r="328" spans="1:8" x14ac:dyDescent="0.25">
      <c r="A328" s="5">
        <v>169</v>
      </c>
      <c r="B328" s="1" t="s">
        <v>0</v>
      </c>
      <c r="C328" s="1" t="s">
        <v>7</v>
      </c>
      <c r="F328" s="6">
        <f t="shared" si="17"/>
        <v>0</v>
      </c>
      <c r="G328" s="6">
        <f t="shared" si="15"/>
        <v>0</v>
      </c>
      <c r="H328" s="6">
        <f t="shared" si="16"/>
        <v>0</v>
      </c>
    </row>
    <row r="329" spans="1:8" x14ac:dyDescent="0.25">
      <c r="A329" s="5">
        <v>198</v>
      </c>
      <c r="B329" s="1" t="s">
        <v>0</v>
      </c>
      <c r="C329" s="1" t="s">
        <v>7</v>
      </c>
      <c r="D329" s="1" t="s">
        <v>7</v>
      </c>
      <c r="F329" s="6">
        <f t="shared" si="17"/>
        <v>0</v>
      </c>
      <c r="G329" s="6">
        <f t="shared" si="15"/>
        <v>0</v>
      </c>
      <c r="H329" s="6">
        <f t="shared" si="16"/>
        <v>0</v>
      </c>
    </row>
    <row r="330" spans="1:8" x14ac:dyDescent="0.25">
      <c r="A330" s="5">
        <v>209</v>
      </c>
      <c r="B330" s="1" t="s">
        <v>0</v>
      </c>
      <c r="C330" s="1" t="s">
        <v>7</v>
      </c>
      <c r="D330" s="1" t="s">
        <v>7</v>
      </c>
      <c r="F330" s="6">
        <f t="shared" si="17"/>
        <v>0</v>
      </c>
      <c r="G330" s="6">
        <f t="shared" si="15"/>
        <v>0</v>
      </c>
      <c r="H330" s="6">
        <f t="shared" si="16"/>
        <v>0</v>
      </c>
    </row>
    <row r="331" spans="1:8" x14ac:dyDescent="0.25">
      <c r="A331" s="5">
        <v>211</v>
      </c>
      <c r="B331" s="1" t="s">
        <v>0</v>
      </c>
      <c r="C331" s="1" t="s">
        <v>7</v>
      </c>
      <c r="D331" s="1" t="s">
        <v>7</v>
      </c>
      <c r="F331" s="6">
        <f t="shared" si="17"/>
        <v>0</v>
      </c>
      <c r="G331" s="6">
        <f t="shared" si="15"/>
        <v>0</v>
      </c>
      <c r="H331" s="6">
        <f t="shared" si="16"/>
        <v>0</v>
      </c>
    </row>
    <row r="332" spans="1:8" x14ac:dyDescent="0.25">
      <c r="A332" s="5">
        <v>224</v>
      </c>
      <c r="B332" s="1" t="s">
        <v>0</v>
      </c>
      <c r="C332" s="1" t="s">
        <v>7</v>
      </c>
      <c r="D332" s="1" t="s">
        <v>7</v>
      </c>
      <c r="E332" s="5"/>
      <c r="F332" s="6">
        <f t="shared" si="17"/>
        <v>0</v>
      </c>
      <c r="G332" s="6">
        <f t="shared" si="15"/>
        <v>0</v>
      </c>
      <c r="H332" s="6">
        <f t="shared" si="16"/>
        <v>0</v>
      </c>
    </row>
    <row r="333" spans="1:8" x14ac:dyDescent="0.25">
      <c r="A333" s="5">
        <v>231</v>
      </c>
      <c r="B333" s="1" t="s">
        <v>1</v>
      </c>
      <c r="C333" s="1" t="s">
        <v>7</v>
      </c>
      <c r="D333" s="1" t="s">
        <v>7</v>
      </c>
      <c r="F333" s="6">
        <f t="shared" si="17"/>
        <v>0</v>
      </c>
      <c r="G333" s="6">
        <f t="shared" si="15"/>
        <v>0</v>
      </c>
      <c r="H333" s="6">
        <f t="shared" si="16"/>
        <v>0</v>
      </c>
    </row>
    <row r="334" spans="1:8" x14ac:dyDescent="0.25">
      <c r="A334" s="5">
        <v>232</v>
      </c>
      <c r="B334" s="1" t="s">
        <v>0</v>
      </c>
      <c r="C334" s="1" t="s">
        <v>7</v>
      </c>
      <c r="D334" s="1" t="s">
        <v>7</v>
      </c>
      <c r="F334" s="6">
        <f t="shared" si="17"/>
        <v>0</v>
      </c>
      <c r="G334" s="6">
        <f t="shared" si="15"/>
        <v>0</v>
      </c>
      <c r="H334" s="6">
        <f t="shared" si="16"/>
        <v>0</v>
      </c>
    </row>
    <row r="335" spans="1:8" x14ac:dyDescent="0.25">
      <c r="A335" s="5">
        <v>241</v>
      </c>
      <c r="B335" s="5" t="s">
        <v>0</v>
      </c>
      <c r="C335" s="5" t="s">
        <v>7</v>
      </c>
      <c r="D335" s="5" t="s">
        <v>7</v>
      </c>
      <c r="E335" s="5"/>
      <c r="F335" s="6">
        <f t="shared" si="17"/>
        <v>0</v>
      </c>
      <c r="G335" s="6">
        <f t="shared" si="15"/>
        <v>0</v>
      </c>
      <c r="H335" s="6">
        <f t="shared" si="16"/>
        <v>0</v>
      </c>
    </row>
    <row r="336" spans="1:8" x14ac:dyDescent="0.25">
      <c r="A336" s="5">
        <v>243</v>
      </c>
      <c r="B336" s="5" t="s">
        <v>0</v>
      </c>
      <c r="C336" s="5" t="s">
        <v>7</v>
      </c>
      <c r="D336" s="5" t="s">
        <v>7</v>
      </c>
      <c r="E336" s="5"/>
      <c r="F336" s="6">
        <f t="shared" si="17"/>
        <v>0</v>
      </c>
      <c r="G336" s="6">
        <f t="shared" si="15"/>
        <v>0</v>
      </c>
      <c r="H336" s="6">
        <f t="shared" si="16"/>
        <v>0</v>
      </c>
    </row>
    <row r="337" spans="1:8" x14ac:dyDescent="0.25">
      <c r="A337" s="5">
        <v>251</v>
      </c>
      <c r="B337" s="1" t="s">
        <v>0</v>
      </c>
      <c r="C337" s="1" t="s">
        <v>7</v>
      </c>
      <c r="D337" s="1" t="s">
        <v>7</v>
      </c>
      <c r="F337" s="6">
        <f t="shared" si="17"/>
        <v>0</v>
      </c>
      <c r="G337" s="6">
        <f t="shared" si="15"/>
        <v>0</v>
      </c>
      <c r="H337" s="6">
        <f t="shared" si="16"/>
        <v>0</v>
      </c>
    </row>
    <row r="338" spans="1:8" x14ac:dyDescent="0.25">
      <c r="A338" s="5">
        <v>252</v>
      </c>
      <c r="B338" s="1" t="s">
        <v>0</v>
      </c>
      <c r="C338" s="5" t="s">
        <v>7</v>
      </c>
      <c r="D338" s="1" t="s">
        <v>7</v>
      </c>
      <c r="F338" s="6">
        <f t="shared" si="17"/>
        <v>0</v>
      </c>
      <c r="G338" s="6">
        <f t="shared" si="15"/>
        <v>0</v>
      </c>
      <c r="H338" s="6">
        <f t="shared" si="16"/>
        <v>0</v>
      </c>
    </row>
    <row r="339" spans="1:8" x14ac:dyDescent="0.25">
      <c r="A339" s="5">
        <v>272</v>
      </c>
      <c r="B339" s="1" t="s">
        <v>0</v>
      </c>
      <c r="C339" s="1" t="s">
        <v>7</v>
      </c>
      <c r="D339" s="1" t="s">
        <v>7</v>
      </c>
      <c r="F339" s="6">
        <f t="shared" si="17"/>
        <v>0</v>
      </c>
      <c r="G339" s="6">
        <f t="shared" si="15"/>
        <v>0</v>
      </c>
      <c r="H339" s="6">
        <f t="shared" si="16"/>
        <v>0</v>
      </c>
    </row>
    <row r="340" spans="1:8" x14ac:dyDescent="0.25">
      <c r="A340" s="5">
        <v>273</v>
      </c>
      <c r="B340" s="1" t="s">
        <v>0</v>
      </c>
      <c r="C340" s="1" t="s">
        <v>7</v>
      </c>
      <c r="D340" s="1" t="s">
        <v>7</v>
      </c>
      <c r="F340" s="6">
        <f t="shared" si="17"/>
        <v>0</v>
      </c>
      <c r="G340" s="6">
        <f t="shared" si="15"/>
        <v>0</v>
      </c>
      <c r="H340" s="6">
        <f t="shared" si="16"/>
        <v>0</v>
      </c>
    </row>
    <row r="341" spans="1:8" x14ac:dyDescent="0.25">
      <c r="A341" s="5">
        <v>278</v>
      </c>
      <c r="B341" s="1" t="s">
        <v>1</v>
      </c>
      <c r="C341" s="1" t="s">
        <v>7</v>
      </c>
      <c r="D341" s="1" t="s">
        <v>7</v>
      </c>
      <c r="F341" s="6">
        <f t="shared" si="17"/>
        <v>0</v>
      </c>
      <c r="G341" s="6">
        <f t="shared" ref="G341:G375" si="18">IF(D341="pos",1,0)</f>
        <v>0</v>
      </c>
      <c r="H341" s="6">
        <f t="shared" ref="H341:H375" si="19">IF(E341="pos",1,0)</f>
        <v>0</v>
      </c>
    </row>
    <row r="342" spans="1:8" x14ac:dyDescent="0.25">
      <c r="A342" s="5">
        <v>281</v>
      </c>
      <c r="B342" s="1" t="s">
        <v>0</v>
      </c>
      <c r="C342" s="1" t="s">
        <v>7</v>
      </c>
      <c r="D342" s="1" t="s">
        <v>7</v>
      </c>
      <c r="F342" s="6">
        <f t="shared" ref="F342:F375" si="20">IF(C342="pos",1,0)</f>
        <v>0</v>
      </c>
      <c r="G342" s="6">
        <f t="shared" si="18"/>
        <v>0</v>
      </c>
      <c r="H342" s="6">
        <f t="shared" si="19"/>
        <v>0</v>
      </c>
    </row>
    <row r="343" spans="1:8" x14ac:dyDescent="0.25">
      <c r="A343" s="5">
        <v>291</v>
      </c>
      <c r="B343" s="1" t="s">
        <v>0</v>
      </c>
      <c r="C343" s="1" t="s">
        <v>7</v>
      </c>
      <c r="D343" s="1" t="s">
        <v>7</v>
      </c>
      <c r="F343" s="6">
        <f t="shared" si="20"/>
        <v>0</v>
      </c>
      <c r="G343" s="6">
        <f t="shared" si="18"/>
        <v>0</v>
      </c>
      <c r="H343" s="6">
        <f t="shared" si="19"/>
        <v>0</v>
      </c>
    </row>
    <row r="344" spans="1:8" x14ac:dyDescent="0.25">
      <c r="A344" s="5">
        <v>298</v>
      </c>
      <c r="B344" s="1" t="s">
        <v>0</v>
      </c>
      <c r="C344" s="1" t="s">
        <v>7</v>
      </c>
      <c r="F344" s="6">
        <f t="shared" si="20"/>
        <v>0</v>
      </c>
      <c r="G344" s="6">
        <f t="shared" si="18"/>
        <v>0</v>
      </c>
      <c r="H344" s="6">
        <f t="shared" si="19"/>
        <v>0</v>
      </c>
    </row>
    <row r="345" spans="1:8" x14ac:dyDescent="0.25">
      <c r="A345" s="5">
        <v>311</v>
      </c>
      <c r="B345" s="3" t="s">
        <v>0</v>
      </c>
      <c r="C345" s="3" t="s">
        <v>7</v>
      </c>
      <c r="D345" s="3" t="s">
        <v>7</v>
      </c>
      <c r="E345" s="5"/>
      <c r="F345" s="6">
        <f t="shared" si="20"/>
        <v>0</v>
      </c>
      <c r="G345" s="6">
        <f t="shared" si="18"/>
        <v>0</v>
      </c>
      <c r="H345" s="6">
        <f t="shared" si="19"/>
        <v>0</v>
      </c>
    </row>
    <row r="346" spans="1:8" x14ac:dyDescent="0.25">
      <c r="A346" s="5">
        <v>319</v>
      </c>
      <c r="B346" s="1" t="s">
        <v>0</v>
      </c>
      <c r="C346" s="1" t="s">
        <v>7</v>
      </c>
      <c r="F346" s="6">
        <f t="shared" si="20"/>
        <v>0</v>
      </c>
      <c r="G346" s="6">
        <f t="shared" si="18"/>
        <v>0</v>
      </c>
      <c r="H346" s="6">
        <f t="shared" si="19"/>
        <v>0</v>
      </c>
    </row>
    <row r="347" spans="1:8" x14ac:dyDescent="0.25">
      <c r="A347" s="5">
        <v>326</v>
      </c>
      <c r="B347" s="1" t="s">
        <v>0</v>
      </c>
      <c r="C347" s="1" t="s">
        <v>7</v>
      </c>
      <c r="D347" s="1" t="s">
        <v>7</v>
      </c>
      <c r="F347" s="6">
        <f t="shared" si="20"/>
        <v>0</v>
      </c>
      <c r="G347" s="6">
        <f t="shared" si="18"/>
        <v>0</v>
      </c>
      <c r="H347" s="6">
        <f t="shared" si="19"/>
        <v>0</v>
      </c>
    </row>
    <row r="348" spans="1:8" x14ac:dyDescent="0.25">
      <c r="A348" s="5">
        <v>331</v>
      </c>
      <c r="B348" s="5" t="s">
        <v>0</v>
      </c>
      <c r="C348" s="5" t="s">
        <v>7</v>
      </c>
      <c r="D348" s="5" t="s">
        <v>7</v>
      </c>
      <c r="F348" s="6">
        <f t="shared" si="20"/>
        <v>0</v>
      </c>
      <c r="G348" s="6">
        <f t="shared" si="18"/>
        <v>0</v>
      </c>
      <c r="H348" s="6">
        <f t="shared" si="19"/>
        <v>0</v>
      </c>
    </row>
    <row r="349" spans="1:8" x14ac:dyDescent="0.25">
      <c r="A349" s="5">
        <v>336</v>
      </c>
      <c r="B349" s="1" t="s">
        <v>1</v>
      </c>
      <c r="C349" s="1" t="s">
        <v>7</v>
      </c>
      <c r="D349" s="1" t="s">
        <v>7</v>
      </c>
      <c r="F349" s="6">
        <f t="shared" si="20"/>
        <v>0</v>
      </c>
      <c r="G349" s="6">
        <f t="shared" si="18"/>
        <v>0</v>
      </c>
      <c r="H349" s="6">
        <f t="shared" si="19"/>
        <v>0</v>
      </c>
    </row>
    <row r="350" spans="1:8" x14ac:dyDescent="0.25">
      <c r="A350" s="5">
        <v>351</v>
      </c>
      <c r="B350" s="1" t="s">
        <v>0</v>
      </c>
      <c r="C350" s="1" t="s">
        <v>7</v>
      </c>
      <c r="F350" s="6">
        <f t="shared" si="20"/>
        <v>0</v>
      </c>
      <c r="G350" s="6">
        <f t="shared" si="18"/>
        <v>0</v>
      </c>
      <c r="H350" s="6">
        <f t="shared" si="19"/>
        <v>0</v>
      </c>
    </row>
    <row r="351" spans="1:8" x14ac:dyDescent="0.25">
      <c r="A351" s="5">
        <v>357</v>
      </c>
      <c r="B351" s="1" t="s">
        <v>0</v>
      </c>
      <c r="C351" s="5" t="s">
        <v>7</v>
      </c>
      <c r="D351" s="1" t="s">
        <v>7</v>
      </c>
      <c r="F351" s="6">
        <f t="shared" si="20"/>
        <v>0</v>
      </c>
      <c r="G351" s="6">
        <f t="shared" si="18"/>
        <v>0</v>
      </c>
      <c r="H351" s="6">
        <f t="shared" si="19"/>
        <v>0</v>
      </c>
    </row>
    <row r="352" spans="1:8" x14ac:dyDescent="0.25">
      <c r="A352" s="5">
        <v>360</v>
      </c>
      <c r="B352" s="1" t="s">
        <v>0</v>
      </c>
      <c r="C352" s="5" t="s">
        <v>7</v>
      </c>
      <c r="D352" s="1" t="s">
        <v>7</v>
      </c>
      <c r="F352" s="6">
        <f t="shared" si="20"/>
        <v>0</v>
      </c>
      <c r="G352" s="6">
        <f t="shared" si="18"/>
        <v>0</v>
      </c>
      <c r="H352" s="6">
        <f t="shared" si="19"/>
        <v>0</v>
      </c>
    </row>
    <row r="353" spans="1:8" x14ac:dyDescent="0.25">
      <c r="A353" s="5">
        <v>377</v>
      </c>
      <c r="B353" s="1" t="s">
        <v>0</v>
      </c>
      <c r="C353" s="1" t="s">
        <v>7</v>
      </c>
      <c r="F353" s="6">
        <f t="shared" si="20"/>
        <v>0</v>
      </c>
      <c r="G353" s="6">
        <f t="shared" si="18"/>
        <v>0</v>
      </c>
      <c r="H353" s="6">
        <f t="shared" si="19"/>
        <v>0</v>
      </c>
    </row>
    <row r="354" spans="1:8" x14ac:dyDescent="0.25">
      <c r="A354" s="5">
        <v>378</v>
      </c>
      <c r="B354" s="18" t="s">
        <v>0</v>
      </c>
      <c r="C354" s="1" t="s">
        <v>7</v>
      </c>
      <c r="D354" s="1" t="s">
        <v>7</v>
      </c>
      <c r="E354" s="18"/>
      <c r="F354" s="6">
        <f t="shared" si="20"/>
        <v>0</v>
      </c>
      <c r="G354" s="6">
        <f t="shared" si="18"/>
        <v>0</v>
      </c>
      <c r="H354" s="6">
        <f t="shared" si="19"/>
        <v>0</v>
      </c>
    </row>
    <row r="355" spans="1:8" x14ac:dyDescent="0.25">
      <c r="A355" s="5">
        <v>14</v>
      </c>
      <c r="B355" s="1" t="s">
        <v>0</v>
      </c>
      <c r="C355" s="1" t="s">
        <v>10</v>
      </c>
      <c r="E355" s="5"/>
      <c r="F355" s="6">
        <f t="shared" si="20"/>
        <v>0</v>
      </c>
      <c r="G355" s="6">
        <f t="shared" si="18"/>
        <v>0</v>
      </c>
      <c r="H355" s="6">
        <f t="shared" si="19"/>
        <v>0</v>
      </c>
    </row>
    <row r="356" spans="1:8" x14ac:dyDescent="0.25">
      <c r="A356" s="5">
        <v>19</v>
      </c>
      <c r="B356" s="1" t="s">
        <v>0</v>
      </c>
      <c r="C356" s="1" t="s">
        <v>10</v>
      </c>
      <c r="E356" s="5"/>
      <c r="F356" s="6">
        <f t="shared" si="20"/>
        <v>0</v>
      </c>
      <c r="G356" s="6">
        <f t="shared" si="18"/>
        <v>0</v>
      </c>
      <c r="H356" s="6">
        <f t="shared" si="19"/>
        <v>0</v>
      </c>
    </row>
    <row r="357" spans="1:8" x14ac:dyDescent="0.25">
      <c r="A357" s="5">
        <v>43</v>
      </c>
      <c r="B357" s="1" t="s">
        <v>0</v>
      </c>
      <c r="C357" s="1" t="s">
        <v>10</v>
      </c>
      <c r="F357" s="6">
        <f t="shared" si="20"/>
        <v>0</v>
      </c>
      <c r="G357" s="6">
        <f t="shared" si="18"/>
        <v>0</v>
      </c>
      <c r="H357" s="6">
        <f t="shared" si="19"/>
        <v>0</v>
      </c>
    </row>
    <row r="358" spans="1:8" x14ac:dyDescent="0.25">
      <c r="A358" s="5">
        <v>78</v>
      </c>
      <c r="B358" s="1" t="s">
        <v>0</v>
      </c>
      <c r="C358" s="1" t="s">
        <v>10</v>
      </c>
      <c r="D358" s="1" t="s">
        <v>10</v>
      </c>
      <c r="F358" s="6">
        <f t="shared" si="20"/>
        <v>0</v>
      </c>
      <c r="G358" s="6">
        <f t="shared" si="18"/>
        <v>0</v>
      </c>
      <c r="H358" s="6">
        <f t="shared" si="19"/>
        <v>0</v>
      </c>
    </row>
    <row r="359" spans="1:8" x14ac:dyDescent="0.25">
      <c r="A359" s="5">
        <v>84</v>
      </c>
      <c r="B359" s="3" t="s">
        <v>0</v>
      </c>
      <c r="C359" s="3" t="s">
        <v>10</v>
      </c>
      <c r="D359" s="3"/>
      <c r="E359" s="6"/>
      <c r="F359" s="6">
        <f t="shared" si="20"/>
        <v>0</v>
      </c>
      <c r="G359" s="6">
        <f t="shared" si="18"/>
        <v>0</v>
      </c>
      <c r="H359" s="6">
        <f t="shared" si="19"/>
        <v>0</v>
      </c>
    </row>
    <row r="360" spans="1:8" x14ac:dyDescent="0.25">
      <c r="A360" s="5">
        <v>106</v>
      </c>
      <c r="B360" s="3" t="s">
        <v>0</v>
      </c>
      <c r="C360" s="3" t="s">
        <v>10</v>
      </c>
      <c r="D360" s="3"/>
      <c r="E360" s="6"/>
      <c r="F360" s="6">
        <f t="shared" si="20"/>
        <v>0</v>
      </c>
      <c r="G360" s="6">
        <f t="shared" si="18"/>
        <v>0</v>
      </c>
      <c r="H360" s="6">
        <f t="shared" si="19"/>
        <v>0</v>
      </c>
    </row>
    <row r="361" spans="1:8" x14ac:dyDescent="0.25">
      <c r="A361" s="5">
        <v>108</v>
      </c>
      <c r="B361" s="5" t="s">
        <v>0</v>
      </c>
      <c r="C361" s="5" t="s">
        <v>10</v>
      </c>
      <c r="D361" s="5"/>
      <c r="F361" s="6">
        <f t="shared" si="20"/>
        <v>0</v>
      </c>
      <c r="G361" s="6">
        <f t="shared" si="18"/>
        <v>0</v>
      </c>
      <c r="H361" s="6">
        <f t="shared" si="19"/>
        <v>0</v>
      </c>
    </row>
    <row r="362" spans="1:8" x14ac:dyDescent="0.25">
      <c r="A362" s="5">
        <v>111</v>
      </c>
      <c r="B362" s="1" t="s">
        <v>0</v>
      </c>
      <c r="C362" s="1" t="s">
        <v>10</v>
      </c>
      <c r="D362" s="1" t="s">
        <v>10</v>
      </c>
      <c r="F362" s="6">
        <f t="shared" si="20"/>
        <v>0</v>
      </c>
      <c r="G362" s="6">
        <f t="shared" si="18"/>
        <v>0</v>
      </c>
      <c r="H362" s="6">
        <f t="shared" si="19"/>
        <v>0</v>
      </c>
    </row>
    <row r="363" spans="1:8" x14ac:dyDescent="0.25">
      <c r="A363" s="5">
        <v>114</v>
      </c>
      <c r="B363" s="1" t="s">
        <v>0</v>
      </c>
      <c r="C363" s="1" t="s">
        <v>10</v>
      </c>
      <c r="F363" s="6">
        <f t="shared" si="20"/>
        <v>0</v>
      </c>
      <c r="G363" s="6">
        <f t="shared" si="18"/>
        <v>0</v>
      </c>
      <c r="H363" s="6">
        <f t="shared" si="19"/>
        <v>0</v>
      </c>
    </row>
    <row r="364" spans="1:8" x14ac:dyDescent="0.25">
      <c r="A364" s="5">
        <v>165</v>
      </c>
      <c r="B364" s="1" t="s">
        <v>0</v>
      </c>
      <c r="C364" s="1" t="s">
        <v>10</v>
      </c>
      <c r="F364" s="6">
        <f t="shared" si="20"/>
        <v>0</v>
      </c>
      <c r="G364" s="6">
        <f t="shared" si="18"/>
        <v>0</v>
      </c>
      <c r="H364" s="6">
        <f t="shared" si="19"/>
        <v>0</v>
      </c>
    </row>
    <row r="365" spans="1:8" x14ac:dyDescent="0.25">
      <c r="A365" s="5">
        <v>197</v>
      </c>
      <c r="B365" s="1" t="s">
        <v>1</v>
      </c>
      <c r="C365" s="1" t="s">
        <v>10</v>
      </c>
      <c r="D365" s="1" t="s">
        <v>10</v>
      </c>
      <c r="F365" s="6">
        <f t="shared" si="20"/>
        <v>0</v>
      </c>
      <c r="G365" s="6">
        <f t="shared" si="18"/>
        <v>0</v>
      </c>
      <c r="H365" s="6">
        <f t="shared" si="19"/>
        <v>0</v>
      </c>
    </row>
    <row r="366" spans="1:8" x14ac:dyDescent="0.25">
      <c r="A366" s="5">
        <v>206</v>
      </c>
      <c r="B366" s="1" t="s">
        <v>0</v>
      </c>
      <c r="C366" s="1" t="s">
        <v>10</v>
      </c>
      <c r="F366" s="6">
        <f t="shared" si="20"/>
        <v>0</v>
      </c>
      <c r="G366" s="6">
        <f t="shared" si="18"/>
        <v>0</v>
      </c>
      <c r="H366" s="6">
        <f t="shared" si="19"/>
        <v>0</v>
      </c>
    </row>
    <row r="367" spans="1:8" x14ac:dyDescent="0.25">
      <c r="A367" s="5">
        <v>215</v>
      </c>
      <c r="B367" s="1" t="s">
        <v>0</v>
      </c>
      <c r="C367" s="1" t="s">
        <v>10</v>
      </c>
      <c r="F367" s="6">
        <f t="shared" si="20"/>
        <v>0</v>
      </c>
      <c r="G367" s="6">
        <f t="shared" si="18"/>
        <v>0</v>
      </c>
      <c r="H367" s="6">
        <f t="shared" si="19"/>
        <v>0</v>
      </c>
    </row>
    <row r="368" spans="1:8" x14ac:dyDescent="0.25">
      <c r="A368" s="5">
        <v>227</v>
      </c>
      <c r="B368" s="3" t="s">
        <v>0</v>
      </c>
      <c r="C368" s="3" t="s">
        <v>10</v>
      </c>
      <c r="D368" s="3"/>
      <c r="E368" s="5"/>
      <c r="F368" s="6">
        <f t="shared" si="20"/>
        <v>0</v>
      </c>
      <c r="G368" s="6">
        <f t="shared" si="18"/>
        <v>0</v>
      </c>
      <c r="H368" s="6">
        <f t="shared" si="19"/>
        <v>0</v>
      </c>
    </row>
    <row r="369" spans="1:9" x14ac:dyDescent="0.25">
      <c r="A369" s="5">
        <v>242</v>
      </c>
      <c r="B369" s="5" t="s">
        <v>0</v>
      </c>
      <c r="C369" s="5" t="s">
        <v>10</v>
      </c>
      <c r="D369" s="5"/>
      <c r="F369" s="6">
        <f t="shared" si="20"/>
        <v>0</v>
      </c>
      <c r="G369" s="6">
        <f t="shared" si="18"/>
        <v>0</v>
      </c>
      <c r="H369" s="6">
        <f t="shared" si="19"/>
        <v>0</v>
      </c>
    </row>
    <row r="370" spans="1:9" x14ac:dyDescent="0.25">
      <c r="A370" s="5">
        <v>244</v>
      </c>
      <c r="B370" s="1" t="s">
        <v>0</v>
      </c>
      <c r="C370" s="1" t="s">
        <v>10</v>
      </c>
      <c r="D370" s="1" t="s">
        <v>10</v>
      </c>
      <c r="F370" s="6">
        <f t="shared" si="20"/>
        <v>0</v>
      </c>
      <c r="G370" s="6">
        <f t="shared" si="18"/>
        <v>0</v>
      </c>
      <c r="H370" s="6">
        <f t="shared" si="19"/>
        <v>0</v>
      </c>
    </row>
    <row r="371" spans="1:9" x14ac:dyDescent="0.25">
      <c r="A371" s="5">
        <v>265</v>
      </c>
      <c r="B371" s="1" t="s">
        <v>0</v>
      </c>
      <c r="C371" s="1" t="s">
        <v>10</v>
      </c>
      <c r="F371" s="6">
        <f t="shared" si="20"/>
        <v>0</v>
      </c>
      <c r="G371" s="6">
        <f t="shared" si="18"/>
        <v>0</v>
      </c>
      <c r="H371" s="6">
        <f t="shared" si="19"/>
        <v>0</v>
      </c>
    </row>
    <row r="372" spans="1:9" x14ac:dyDescent="0.25">
      <c r="A372" s="5">
        <v>303</v>
      </c>
      <c r="B372" s="1" t="s">
        <v>0</v>
      </c>
      <c r="C372" s="1" t="s">
        <v>10</v>
      </c>
      <c r="D372" s="1" t="s">
        <v>10</v>
      </c>
      <c r="F372" s="6">
        <f t="shared" si="20"/>
        <v>0</v>
      </c>
      <c r="G372" s="6">
        <f t="shared" si="18"/>
        <v>0</v>
      </c>
      <c r="H372" s="6">
        <f t="shared" si="19"/>
        <v>0</v>
      </c>
    </row>
    <row r="373" spans="1:9" x14ac:dyDescent="0.25">
      <c r="A373" s="5">
        <v>308</v>
      </c>
      <c r="B373" s="1" t="s">
        <v>0</v>
      </c>
      <c r="C373" s="1" t="s">
        <v>10</v>
      </c>
      <c r="D373" s="1" t="s">
        <v>10</v>
      </c>
      <c r="F373" s="6">
        <f t="shared" si="20"/>
        <v>0</v>
      </c>
      <c r="G373" s="6">
        <f t="shared" si="18"/>
        <v>0</v>
      </c>
      <c r="H373" s="6">
        <f t="shared" si="19"/>
        <v>0</v>
      </c>
    </row>
    <row r="374" spans="1:9" x14ac:dyDescent="0.25">
      <c r="A374" s="5">
        <v>320</v>
      </c>
      <c r="B374" s="1" t="s">
        <v>0</v>
      </c>
      <c r="C374" s="1" t="s">
        <v>10</v>
      </c>
      <c r="D374" s="1" t="s">
        <v>10</v>
      </c>
      <c r="F374" s="6">
        <f t="shared" si="20"/>
        <v>0</v>
      </c>
      <c r="G374" s="6">
        <f t="shared" si="18"/>
        <v>0</v>
      </c>
      <c r="H374" s="6">
        <f t="shared" si="19"/>
        <v>0</v>
      </c>
    </row>
    <row r="375" spans="1:9" x14ac:dyDescent="0.25">
      <c r="A375" s="5">
        <v>337</v>
      </c>
      <c r="B375" s="1" t="s">
        <v>0</v>
      </c>
      <c r="C375" s="1" t="s">
        <v>10</v>
      </c>
      <c r="F375" s="6">
        <f t="shared" si="20"/>
        <v>0</v>
      </c>
      <c r="G375" s="6">
        <f t="shared" si="18"/>
        <v>0</v>
      </c>
      <c r="H375" s="6">
        <f t="shared" si="19"/>
        <v>0</v>
      </c>
    </row>
    <row r="377" spans="1:9" x14ac:dyDescent="0.25">
      <c r="A377" s="5" t="s">
        <v>136</v>
      </c>
      <c r="F377" s="5">
        <f>SUM(F2:F375)</f>
        <v>291</v>
      </c>
      <c r="G377" s="5">
        <f t="shared" ref="G377:H377" si="21">SUM(G2:G375)</f>
        <v>6</v>
      </c>
      <c r="H377" s="5">
        <f t="shared" si="21"/>
        <v>11</v>
      </c>
      <c r="I377" s="1">
        <f>SUM(F377:H377)</f>
        <v>308</v>
      </c>
    </row>
  </sheetData>
  <autoFilter ref="A1:E375"/>
  <sortState ref="A2:H375">
    <sortCondition descending="1" ref="F2:F375"/>
    <sortCondition descending="1" ref="G2:G375"/>
    <sortCondition descending="1" ref="H2:H375"/>
  </sortState>
  <pageMargins left="0" right="0" top="0.75" bottom="0.75" header="0.3" footer="0.3"/>
  <pageSetup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2"/>
  <sheetViews>
    <sheetView zoomScaleNormal="100" workbookViewId="0">
      <pane ySplit="1" topLeftCell="A2" activePane="bottomLeft" state="frozen"/>
      <selection pane="bottomLeft" activeCell="E377" sqref="E377"/>
    </sheetView>
  </sheetViews>
  <sheetFormatPr defaultColWidth="9.140625" defaultRowHeight="15" x14ac:dyDescent="0.25"/>
  <cols>
    <col min="1" max="1" width="13.5703125" style="5" customWidth="1"/>
    <col min="2" max="2" width="14.28515625" style="1" bestFit="1" customWidth="1"/>
    <col min="3" max="4" width="14.28515625" style="1" customWidth="1"/>
    <col min="5" max="5" width="20.7109375" style="1" customWidth="1"/>
    <col min="6" max="9" width="9.140625" style="5"/>
    <col min="10" max="16384" width="9.140625" style="1"/>
  </cols>
  <sheetData>
    <row r="1" spans="1:13" x14ac:dyDescent="0.25">
      <c r="A1" s="5" t="s">
        <v>120</v>
      </c>
      <c r="B1" s="1" t="s">
        <v>3</v>
      </c>
      <c r="C1" s="1" t="s">
        <v>8</v>
      </c>
      <c r="D1" s="1" t="s">
        <v>9</v>
      </c>
      <c r="E1" s="1" t="s">
        <v>11</v>
      </c>
      <c r="F1" s="5" t="s">
        <v>2</v>
      </c>
      <c r="G1" s="5" t="s">
        <v>13</v>
      </c>
      <c r="H1" s="5" t="s">
        <v>10</v>
      </c>
      <c r="I1" s="5" t="s">
        <v>20</v>
      </c>
      <c r="J1" s="1" t="s">
        <v>14</v>
      </c>
      <c r="K1" s="1" t="s">
        <v>15</v>
      </c>
      <c r="L1" s="1" t="s">
        <v>16</v>
      </c>
      <c r="M1" s="1" t="s">
        <v>17</v>
      </c>
    </row>
    <row r="2" spans="1:13" x14ac:dyDescent="0.25">
      <c r="A2" s="5">
        <v>39</v>
      </c>
      <c r="B2" s="1" t="s">
        <v>4</v>
      </c>
      <c r="C2" s="1" t="s">
        <v>7</v>
      </c>
      <c r="G2" s="5">
        <v>1</v>
      </c>
      <c r="I2" s="5">
        <f t="shared" ref="I2:I65" si="0">F2-G2</f>
        <v>-1</v>
      </c>
      <c r="J2" s="1">
        <f>VLOOKUP(A2,'Deployment Ct Data'!A:K,7,FALSE)</f>
        <v>42.244999999999997</v>
      </c>
      <c r="K2" s="1">
        <f>VLOOKUP(A2,'Deployment Ct Data'!A:K,10,FALSE)</f>
        <v>-9.5189999999999984</v>
      </c>
      <c r="L2" s="1">
        <f>VLOOKUP(A2,'Deployment Ct Data'!A:K,8,FALSE)</f>
        <v>51</v>
      </c>
      <c r="M2" s="1">
        <f>VLOOKUP(A2,'Deployment Ct Data'!A:K,11,FALSE)</f>
        <v>-18.274000000000001</v>
      </c>
    </row>
    <row r="3" spans="1:13" x14ac:dyDescent="0.25">
      <c r="A3" s="5">
        <v>48</v>
      </c>
      <c r="B3" s="1" t="s">
        <v>4</v>
      </c>
      <c r="C3" s="1" t="s">
        <v>7</v>
      </c>
      <c r="D3" s="1" t="s">
        <v>7</v>
      </c>
      <c r="G3" s="5">
        <v>1</v>
      </c>
      <c r="I3" s="5">
        <f t="shared" si="0"/>
        <v>-1</v>
      </c>
      <c r="J3" s="1">
        <f>VLOOKUP(A3,'Deployment Ct Data'!A:K,7,FALSE)</f>
        <v>51</v>
      </c>
      <c r="K3" s="1">
        <f>VLOOKUP(A3,'Deployment Ct Data'!A:K,10,FALSE)</f>
        <v>-20.202000000000002</v>
      </c>
      <c r="L3" s="1">
        <f>VLOOKUP(A3,'Deployment Ct Data'!A:K,8,FALSE)</f>
        <v>41.506999999999998</v>
      </c>
      <c r="M3" s="1">
        <f>VLOOKUP(A3,'Deployment Ct Data'!A:K,11,FALSE)</f>
        <v>-10.709</v>
      </c>
    </row>
    <row r="4" spans="1:13" x14ac:dyDescent="0.25">
      <c r="A4" s="5">
        <v>170</v>
      </c>
      <c r="B4" s="1" t="s">
        <v>4</v>
      </c>
      <c r="C4" s="1" t="s">
        <v>7</v>
      </c>
      <c r="D4" s="1" t="s">
        <v>7</v>
      </c>
      <c r="G4" s="5">
        <v>1</v>
      </c>
      <c r="I4" s="5">
        <f t="shared" si="0"/>
        <v>-1</v>
      </c>
      <c r="J4" s="1">
        <f>VLOOKUP(A4,'Deployment Ct Data'!A:K,7,FALSE)</f>
        <v>51</v>
      </c>
      <c r="K4" s="1">
        <f>VLOOKUP(A4,'Deployment Ct Data'!A:K,10,FALSE)</f>
        <v>-6.9410000000000025</v>
      </c>
      <c r="L4" s="1">
        <f>VLOOKUP(A4,'Deployment Ct Data'!A:K,8,FALSE)</f>
        <v>51</v>
      </c>
      <c r="M4" s="1">
        <f>VLOOKUP(A4,'Deployment Ct Data'!A:K,11,FALSE)</f>
        <v>-6.9410000000000025</v>
      </c>
    </row>
    <row r="5" spans="1:13" x14ac:dyDescent="0.25">
      <c r="A5" s="5">
        <v>174</v>
      </c>
      <c r="B5" s="1" t="s">
        <v>4</v>
      </c>
      <c r="C5" s="1" t="s">
        <v>7</v>
      </c>
      <c r="D5" s="1" t="s">
        <v>7</v>
      </c>
      <c r="G5" s="5">
        <v>1</v>
      </c>
      <c r="I5" s="5">
        <f t="shared" si="0"/>
        <v>-1</v>
      </c>
      <c r="J5" s="1">
        <f>VLOOKUP(A5,'Deployment Ct Data'!A:K,7,FALSE)</f>
        <v>51</v>
      </c>
      <c r="K5" s="1">
        <f>VLOOKUP(A5,'Deployment Ct Data'!A:K,10,FALSE)</f>
        <v>0</v>
      </c>
      <c r="L5" s="1">
        <f>VLOOKUP(A5,'Deployment Ct Data'!A:K,8,FALSE)</f>
        <v>51</v>
      </c>
      <c r="M5" s="1">
        <f>VLOOKUP(A5,'Deployment Ct Data'!A:K,11,FALSE)</f>
        <v>0</v>
      </c>
    </row>
    <row r="6" spans="1:13" x14ac:dyDescent="0.25">
      <c r="A6" s="5">
        <v>189</v>
      </c>
      <c r="B6" s="5" t="s">
        <v>4</v>
      </c>
      <c r="C6" s="5" t="s">
        <v>7</v>
      </c>
      <c r="D6" s="5" t="s">
        <v>7</v>
      </c>
      <c r="G6" s="5">
        <v>1</v>
      </c>
      <c r="I6" s="5">
        <f t="shared" si="0"/>
        <v>-1</v>
      </c>
      <c r="J6" s="1">
        <f>VLOOKUP(A6,'Deployment Ct Data'!A:K,7,FALSE)</f>
        <v>51</v>
      </c>
      <c r="K6" s="1">
        <f>VLOOKUP(A6,'Deployment Ct Data'!A:K,10,FALSE)</f>
        <v>-21.071999999999999</v>
      </c>
      <c r="L6" s="1">
        <f>VLOOKUP(A6,'Deployment Ct Data'!A:K,8,FALSE)</f>
        <v>51</v>
      </c>
      <c r="M6" s="1">
        <f>VLOOKUP(A6,'Deployment Ct Data'!A:K,11,FALSE)</f>
        <v>-21.071999999999999</v>
      </c>
    </row>
    <row r="7" spans="1:13" x14ac:dyDescent="0.25">
      <c r="A7" s="5">
        <v>228</v>
      </c>
      <c r="B7" s="1" t="s">
        <v>4</v>
      </c>
      <c r="C7" s="1" t="s">
        <v>7</v>
      </c>
      <c r="D7" s="1" t="s">
        <v>7</v>
      </c>
      <c r="G7" s="5">
        <v>1</v>
      </c>
      <c r="I7" s="5">
        <f t="shared" si="0"/>
        <v>-1</v>
      </c>
      <c r="J7" s="1">
        <f>VLOOKUP(A7,'Deployment Ct Data'!A:K,7,FALSE)</f>
        <v>51</v>
      </c>
      <c r="K7" s="1">
        <f>VLOOKUP(A7,'Deployment Ct Data'!A:K,10,FALSE)</f>
        <v>0</v>
      </c>
      <c r="L7" s="1">
        <f>VLOOKUP(A7,'Deployment Ct Data'!A:K,8,FALSE)</f>
        <v>51</v>
      </c>
      <c r="M7" s="1">
        <f>VLOOKUP(A7,'Deployment Ct Data'!A:K,11,FALSE)</f>
        <v>0</v>
      </c>
    </row>
    <row r="8" spans="1:13" x14ac:dyDescent="0.25">
      <c r="A8" s="5">
        <v>246</v>
      </c>
      <c r="B8" s="1" t="s">
        <v>4</v>
      </c>
      <c r="C8" s="1" t="s">
        <v>7</v>
      </c>
      <c r="D8" s="1" t="s">
        <v>7</v>
      </c>
      <c r="G8" s="5">
        <v>1</v>
      </c>
      <c r="I8" s="5">
        <f t="shared" si="0"/>
        <v>-1</v>
      </c>
      <c r="J8" s="1">
        <f>VLOOKUP(A8,'Deployment Ct Data'!A:K,7,FALSE)</f>
        <v>51</v>
      </c>
      <c r="K8" s="1">
        <f>VLOOKUP(A8,'Deployment Ct Data'!A:K,10,FALSE)</f>
        <v>0</v>
      </c>
      <c r="L8" s="1">
        <f>VLOOKUP(A8,'Deployment Ct Data'!A:K,8,FALSE)</f>
        <v>51</v>
      </c>
      <c r="M8" s="1">
        <f>VLOOKUP(A8,'Deployment Ct Data'!A:K,11,FALSE)</f>
        <v>0</v>
      </c>
    </row>
    <row r="9" spans="1:13" x14ac:dyDescent="0.25">
      <c r="A9" s="5">
        <v>1</v>
      </c>
      <c r="B9" s="1" t="s">
        <v>0</v>
      </c>
      <c r="C9" s="1" t="s">
        <v>5</v>
      </c>
      <c r="F9" s="6">
        <v>1</v>
      </c>
      <c r="I9" s="5">
        <f t="shared" si="0"/>
        <v>1</v>
      </c>
      <c r="J9" s="1">
        <f>VLOOKUP(A9,'Deployment Ct Data'!A:K,7,FALSE)</f>
        <v>26.51</v>
      </c>
      <c r="K9" s="1">
        <f>VLOOKUP(A9,'Deployment Ct Data'!A:K,10,FALSE)</f>
        <v>2.7719999999999985</v>
      </c>
      <c r="L9" s="1">
        <f>VLOOKUP(A9,'Deployment Ct Data'!A:K,8,FALSE)</f>
        <v>27.079000000000001</v>
      </c>
      <c r="M9" s="1">
        <f>VLOOKUP(A9,'Deployment Ct Data'!A:K,11,FALSE)</f>
        <v>2.2029999999999994</v>
      </c>
    </row>
    <row r="10" spans="1:13" x14ac:dyDescent="0.25">
      <c r="A10" s="5">
        <v>2</v>
      </c>
      <c r="B10" s="1" t="s">
        <v>0</v>
      </c>
      <c r="C10" s="1" t="s">
        <v>5</v>
      </c>
      <c r="F10" s="6">
        <v>1</v>
      </c>
      <c r="I10" s="5">
        <f t="shared" si="0"/>
        <v>1</v>
      </c>
      <c r="J10" s="1">
        <f>VLOOKUP(A10,'Deployment Ct Data'!A:K,7,FALSE)</f>
        <v>31.135999999999999</v>
      </c>
      <c r="K10" s="1">
        <f>VLOOKUP(A10,'Deployment Ct Data'!A:K,10,FALSE)</f>
        <v>-0.27499999999999858</v>
      </c>
      <c r="L10" s="1">
        <f>VLOOKUP(A10,'Deployment Ct Data'!A:K,8,FALSE)</f>
        <v>32.277000000000001</v>
      </c>
      <c r="M10" s="1">
        <f>VLOOKUP(A10,'Deployment Ct Data'!A:K,11,FALSE)</f>
        <v>-1.4160000000000004</v>
      </c>
    </row>
    <row r="11" spans="1:13" x14ac:dyDescent="0.25">
      <c r="A11" s="5">
        <v>4</v>
      </c>
      <c r="B11" s="1" t="s">
        <v>0</v>
      </c>
      <c r="C11" s="1" t="s">
        <v>5</v>
      </c>
      <c r="F11" s="6">
        <v>1</v>
      </c>
      <c r="I11" s="5">
        <f t="shared" si="0"/>
        <v>1</v>
      </c>
      <c r="J11" s="1">
        <f>VLOOKUP(A11,'Deployment Ct Data'!A:K,7,FALSE)</f>
        <v>33.435000000000002</v>
      </c>
      <c r="K11" s="1">
        <f>VLOOKUP(A11,'Deployment Ct Data'!A:K,10,FALSE)</f>
        <v>-1.2280000000000015</v>
      </c>
      <c r="L11" s="1">
        <f>VLOOKUP(A11,'Deployment Ct Data'!A:K,8,FALSE)</f>
        <v>35.710999999999999</v>
      </c>
      <c r="M11" s="1">
        <f>VLOOKUP(A11,'Deployment Ct Data'!A:K,11,FALSE)</f>
        <v>-3.5039999999999978</v>
      </c>
    </row>
    <row r="12" spans="1:13" x14ac:dyDescent="0.25">
      <c r="A12" s="5">
        <v>5</v>
      </c>
      <c r="B12" s="1" t="s">
        <v>0</v>
      </c>
      <c r="C12" s="1" t="s">
        <v>5</v>
      </c>
      <c r="F12" s="6">
        <v>1</v>
      </c>
      <c r="I12" s="5">
        <f t="shared" si="0"/>
        <v>1</v>
      </c>
      <c r="J12" s="1">
        <f>VLOOKUP(A12,'Deployment Ct Data'!A:K,7,FALSE)</f>
        <v>34.018000000000001</v>
      </c>
      <c r="K12" s="1">
        <f>VLOOKUP(A12,'Deployment Ct Data'!A:K,10,FALSE)</f>
        <v>-3.0680000000000014</v>
      </c>
      <c r="L12" s="1">
        <f>VLOOKUP(A12,'Deployment Ct Data'!A:K,8,FALSE)</f>
        <v>36.631999999999998</v>
      </c>
      <c r="M12" s="1">
        <f>VLOOKUP(A12,'Deployment Ct Data'!A:K,11,FALSE)</f>
        <v>-5.6819999999999986</v>
      </c>
    </row>
    <row r="13" spans="1:13" x14ac:dyDescent="0.25">
      <c r="A13" s="5">
        <v>6</v>
      </c>
      <c r="B13" s="1" t="s">
        <v>0</v>
      </c>
      <c r="C13" s="1" t="s">
        <v>5</v>
      </c>
      <c r="F13" s="6">
        <v>1</v>
      </c>
      <c r="I13" s="5">
        <f t="shared" si="0"/>
        <v>1</v>
      </c>
      <c r="J13" s="1">
        <f>VLOOKUP(A13,'Deployment Ct Data'!A:K,7,FALSE)</f>
        <v>25.916</v>
      </c>
      <c r="K13" s="1">
        <f>VLOOKUP(A13,'Deployment Ct Data'!A:K,10,FALSE)</f>
        <v>4.8279999999999994</v>
      </c>
      <c r="L13" s="1">
        <f>VLOOKUP(A13,'Deployment Ct Data'!A:K,8,FALSE)</f>
        <v>28.367000000000001</v>
      </c>
      <c r="M13" s="1">
        <f>VLOOKUP(A13,'Deployment Ct Data'!A:K,11,FALSE)</f>
        <v>2.3769999999999989</v>
      </c>
    </row>
    <row r="14" spans="1:13" x14ac:dyDescent="0.25">
      <c r="A14" s="5">
        <v>7</v>
      </c>
      <c r="B14" s="3" t="s">
        <v>0</v>
      </c>
      <c r="C14" s="3" t="s">
        <v>5</v>
      </c>
      <c r="D14" s="3"/>
      <c r="F14" s="6">
        <v>1</v>
      </c>
      <c r="I14" s="5">
        <f t="shared" si="0"/>
        <v>1</v>
      </c>
      <c r="J14" s="1">
        <f>VLOOKUP(A14,'Deployment Ct Data'!A:K,7,FALSE)</f>
        <v>27.395</v>
      </c>
      <c r="K14" s="1">
        <f>VLOOKUP(A14,'Deployment Ct Data'!A:K,10,FALSE)</f>
        <v>5.0479999999999983</v>
      </c>
      <c r="L14" s="1">
        <f>VLOOKUP(A14,'Deployment Ct Data'!A:K,8,FALSE)</f>
        <v>28.14</v>
      </c>
      <c r="M14" s="1">
        <f>VLOOKUP(A14,'Deployment Ct Data'!A:K,11,FALSE)</f>
        <v>4.3029999999999973</v>
      </c>
    </row>
    <row r="15" spans="1:13" x14ac:dyDescent="0.25">
      <c r="A15" s="5">
        <v>8</v>
      </c>
      <c r="B15" s="1" t="s">
        <v>0</v>
      </c>
      <c r="C15" s="1" t="s">
        <v>5</v>
      </c>
      <c r="F15" s="6">
        <v>1</v>
      </c>
      <c r="I15" s="5">
        <f t="shared" si="0"/>
        <v>1</v>
      </c>
      <c r="J15" s="1">
        <f>VLOOKUP(A15,'Deployment Ct Data'!A:K,7,FALSE)</f>
        <v>28.335999999999999</v>
      </c>
      <c r="K15" s="1">
        <f>VLOOKUP(A15,'Deployment Ct Data'!A:K,10,FALSE)</f>
        <v>4.0600000000000023</v>
      </c>
      <c r="L15" s="1">
        <f>VLOOKUP(A15,'Deployment Ct Data'!A:K,8,FALSE)</f>
        <v>29.513999999999999</v>
      </c>
      <c r="M15" s="1">
        <f>VLOOKUP(A15,'Deployment Ct Data'!A:K,11,FALSE)</f>
        <v>2.8820000000000014</v>
      </c>
    </row>
    <row r="16" spans="1:13" x14ac:dyDescent="0.25">
      <c r="A16" s="5">
        <v>9</v>
      </c>
      <c r="B16" s="1" t="s">
        <v>0</v>
      </c>
      <c r="C16" s="1" t="s">
        <v>5</v>
      </c>
      <c r="F16" s="6">
        <v>1</v>
      </c>
      <c r="I16" s="5">
        <f t="shared" si="0"/>
        <v>1</v>
      </c>
      <c r="J16" s="1">
        <f>VLOOKUP(A16,'Deployment Ct Data'!A:K,7,FALSE)</f>
        <v>34.905999999999999</v>
      </c>
      <c r="K16" s="1">
        <f>VLOOKUP(A16,'Deployment Ct Data'!A:K,10,FALSE)</f>
        <v>-5.2359999999999971</v>
      </c>
      <c r="L16" s="1">
        <f>VLOOKUP(A16,'Deployment Ct Data'!A:K,8,FALSE)</f>
        <v>35.496000000000002</v>
      </c>
      <c r="M16" s="1">
        <f>VLOOKUP(A16,'Deployment Ct Data'!A:K,11,FALSE)</f>
        <v>-5.8260000000000005</v>
      </c>
    </row>
    <row r="17" spans="1:13" x14ac:dyDescent="0.25">
      <c r="A17" s="5">
        <v>12</v>
      </c>
      <c r="B17" s="1" t="s">
        <v>0</v>
      </c>
      <c r="E17" s="1" t="s">
        <v>5</v>
      </c>
      <c r="F17" s="6">
        <v>1</v>
      </c>
      <c r="I17" s="5">
        <f t="shared" si="0"/>
        <v>1</v>
      </c>
      <c r="J17" s="1">
        <f>VLOOKUP(A17,'Deployment Ct Data'!A:K,7,FALSE)</f>
        <v>31.329000000000001</v>
      </c>
      <c r="K17" s="1">
        <f>VLOOKUP(A17,'Deployment Ct Data'!A:K,10,FALSE)</f>
        <v>0.43699999999999761</v>
      </c>
      <c r="L17" s="1">
        <f>VLOOKUP(A17,'Deployment Ct Data'!A:K,8,FALSE)</f>
        <v>32.021999999999998</v>
      </c>
      <c r="M17" s="1">
        <f>VLOOKUP(A17,'Deployment Ct Data'!A:K,11,FALSE)</f>
        <v>-0.25600000000000023</v>
      </c>
    </row>
    <row r="18" spans="1:13" x14ac:dyDescent="0.25">
      <c r="A18" s="5">
        <v>13</v>
      </c>
      <c r="B18" s="1" t="s">
        <v>0</v>
      </c>
      <c r="C18" s="1" t="s">
        <v>5</v>
      </c>
      <c r="F18" s="6">
        <v>1</v>
      </c>
      <c r="I18" s="5">
        <f t="shared" si="0"/>
        <v>1</v>
      </c>
      <c r="J18" s="1">
        <f>VLOOKUP(A18,'Deployment Ct Data'!A:K,7,FALSE)</f>
        <v>32.076999999999998</v>
      </c>
      <c r="K18" s="1">
        <f>VLOOKUP(A18,'Deployment Ct Data'!A:K,10,FALSE)</f>
        <v>-2.0079999999999991</v>
      </c>
      <c r="L18" s="1">
        <f>VLOOKUP(A18,'Deployment Ct Data'!A:K,8,FALSE)</f>
        <v>33.058</v>
      </c>
      <c r="M18" s="1">
        <f>VLOOKUP(A18,'Deployment Ct Data'!A:K,11,FALSE)</f>
        <v>-2.9890000000000008</v>
      </c>
    </row>
    <row r="19" spans="1:13" x14ac:dyDescent="0.25">
      <c r="A19" s="5">
        <v>15</v>
      </c>
      <c r="B19" s="1" t="s">
        <v>0</v>
      </c>
      <c r="C19" s="1" t="s">
        <v>5</v>
      </c>
      <c r="F19" s="6">
        <v>1</v>
      </c>
      <c r="I19" s="5">
        <f t="shared" si="0"/>
        <v>1</v>
      </c>
      <c r="J19" s="1">
        <f>VLOOKUP(A19,'Deployment Ct Data'!A:K,7,FALSE)</f>
        <v>31.966999999999999</v>
      </c>
      <c r="K19" s="1">
        <f>VLOOKUP(A19,'Deployment Ct Data'!A:K,10,FALSE)</f>
        <v>-2.5219999999999985</v>
      </c>
      <c r="L19" s="1">
        <f>VLOOKUP(A19,'Deployment Ct Data'!A:K,8,FALSE)</f>
        <v>34.848999999999997</v>
      </c>
      <c r="M19" s="1">
        <f>VLOOKUP(A19,'Deployment Ct Data'!A:K,11,FALSE)</f>
        <v>-5.4039999999999964</v>
      </c>
    </row>
    <row r="20" spans="1:13" x14ac:dyDescent="0.25">
      <c r="A20" s="5">
        <v>16</v>
      </c>
      <c r="B20" s="18" t="s">
        <v>0</v>
      </c>
      <c r="C20" s="18" t="s">
        <v>5</v>
      </c>
      <c r="D20" s="18"/>
      <c r="F20" s="6">
        <v>1</v>
      </c>
      <c r="I20" s="5">
        <f t="shared" si="0"/>
        <v>1</v>
      </c>
      <c r="J20" s="1">
        <f>VLOOKUP(A20,'Deployment Ct Data'!A:K,7,FALSE)</f>
        <v>25.039000000000001</v>
      </c>
      <c r="K20" s="1">
        <f>VLOOKUP(A20,'Deployment Ct Data'!A:K,10,FALSE)</f>
        <v>4.6589999999999989</v>
      </c>
      <c r="L20" s="1">
        <f>VLOOKUP(A20,'Deployment Ct Data'!A:K,8,FALSE)</f>
        <v>25.824000000000002</v>
      </c>
      <c r="M20" s="1">
        <f>VLOOKUP(A20,'Deployment Ct Data'!A:K,11,FALSE)</f>
        <v>3.8739999999999988</v>
      </c>
    </row>
    <row r="21" spans="1:13" x14ac:dyDescent="0.25">
      <c r="A21" s="5">
        <v>17</v>
      </c>
      <c r="B21" s="1" t="s">
        <v>0</v>
      </c>
      <c r="C21" s="1" t="s">
        <v>5</v>
      </c>
      <c r="F21" s="6">
        <v>1</v>
      </c>
      <c r="I21" s="5">
        <f t="shared" si="0"/>
        <v>1</v>
      </c>
      <c r="J21" s="1">
        <f>VLOOKUP(A21,'Deployment Ct Data'!A:K,7,FALSE)</f>
        <v>31.515999999999998</v>
      </c>
      <c r="K21" s="1">
        <f>VLOOKUP(A21,'Deployment Ct Data'!A:K,10,FALSE)</f>
        <v>-2.4789999999999992</v>
      </c>
      <c r="L21" s="1">
        <f>VLOOKUP(A21,'Deployment Ct Data'!A:K,8,FALSE)</f>
        <v>32.07</v>
      </c>
      <c r="M21" s="1">
        <f>VLOOKUP(A21,'Deployment Ct Data'!A:K,11,FALSE)</f>
        <v>-3.0330000000000013</v>
      </c>
    </row>
    <row r="22" spans="1:13" x14ac:dyDescent="0.25">
      <c r="A22" s="5">
        <v>18</v>
      </c>
      <c r="B22" s="1" t="s">
        <v>0</v>
      </c>
      <c r="C22" s="1" t="s">
        <v>5</v>
      </c>
      <c r="E22" s="5"/>
      <c r="F22" s="6">
        <v>1</v>
      </c>
      <c r="I22" s="5">
        <f t="shared" si="0"/>
        <v>1</v>
      </c>
      <c r="J22" s="1">
        <f>VLOOKUP(A22,'Deployment Ct Data'!A:K,7,FALSE)</f>
        <v>31.178999999999998</v>
      </c>
      <c r="K22" s="1">
        <f>VLOOKUP(A22,'Deployment Ct Data'!A:K,10,FALSE)</f>
        <v>-0.76299999999999812</v>
      </c>
      <c r="L22" s="1">
        <f>VLOOKUP(A22,'Deployment Ct Data'!A:K,8,FALSE)</f>
        <v>32.276000000000003</v>
      </c>
      <c r="M22" s="1">
        <f>VLOOKUP(A22,'Deployment Ct Data'!A:K,11,FALSE)</f>
        <v>-1.860000000000003</v>
      </c>
    </row>
    <row r="23" spans="1:13" x14ac:dyDescent="0.25">
      <c r="A23" s="5">
        <v>20</v>
      </c>
      <c r="B23" s="1" t="s">
        <v>0</v>
      </c>
      <c r="C23" s="1" t="s">
        <v>5</v>
      </c>
      <c r="F23" s="6">
        <v>1</v>
      </c>
      <c r="I23" s="5">
        <f t="shared" si="0"/>
        <v>1</v>
      </c>
      <c r="J23" s="1">
        <f>VLOOKUP(A23,'Deployment Ct Data'!A:K,7,FALSE)</f>
        <v>33.408000000000001</v>
      </c>
      <c r="K23" s="1">
        <f>VLOOKUP(A23,'Deployment Ct Data'!A:K,10,FALSE)</f>
        <v>-3.8900000000000006</v>
      </c>
      <c r="L23" s="1">
        <f>VLOOKUP(A23,'Deployment Ct Data'!A:K,8,FALSE)</f>
        <v>36.874000000000002</v>
      </c>
      <c r="M23" s="1">
        <f>VLOOKUP(A23,'Deployment Ct Data'!A:K,11,FALSE)</f>
        <v>-7.3560000000000016</v>
      </c>
    </row>
    <row r="24" spans="1:13" x14ac:dyDescent="0.25">
      <c r="A24" s="5">
        <v>21</v>
      </c>
      <c r="B24" s="3" t="s">
        <v>0</v>
      </c>
      <c r="C24" s="3" t="s">
        <v>5</v>
      </c>
      <c r="D24" s="3"/>
      <c r="F24" s="6">
        <v>1</v>
      </c>
      <c r="I24" s="5">
        <f t="shared" si="0"/>
        <v>1</v>
      </c>
      <c r="J24" s="1">
        <f>VLOOKUP(A24,'Deployment Ct Data'!A:K,7,FALSE)</f>
        <v>27.524999999999999</v>
      </c>
      <c r="K24" s="1">
        <f>VLOOKUP(A24,'Deployment Ct Data'!A:K,10,FALSE)</f>
        <v>10.358000000000004</v>
      </c>
      <c r="L24" s="1">
        <f>VLOOKUP(A24,'Deployment Ct Data'!A:K,8,FALSE)</f>
        <v>28.495999999999999</v>
      </c>
      <c r="M24" s="1">
        <f>VLOOKUP(A24,'Deployment Ct Data'!A:K,11,FALSE)</f>
        <v>9.387000000000004</v>
      </c>
    </row>
    <row r="25" spans="1:13" x14ac:dyDescent="0.25">
      <c r="A25" s="5">
        <v>22</v>
      </c>
      <c r="B25" s="1" t="s">
        <v>0</v>
      </c>
      <c r="C25" s="1" t="s">
        <v>5</v>
      </c>
      <c r="F25" s="6">
        <v>1</v>
      </c>
      <c r="I25" s="5">
        <f t="shared" si="0"/>
        <v>1</v>
      </c>
      <c r="J25" s="1">
        <f>VLOOKUP(A25,'Deployment Ct Data'!A:K,7,FALSE)</f>
        <v>29.356999999999999</v>
      </c>
      <c r="K25" s="1">
        <f>VLOOKUP(A25,'Deployment Ct Data'!A:K,10,FALSE)</f>
        <v>1.2899999999999991</v>
      </c>
      <c r="L25" s="1">
        <f>VLOOKUP(A25,'Deployment Ct Data'!A:K,8,FALSE)</f>
        <v>30.326000000000001</v>
      </c>
      <c r="M25" s="1">
        <f>VLOOKUP(A25,'Deployment Ct Data'!A:K,11,FALSE)</f>
        <v>0.32099999999999795</v>
      </c>
    </row>
    <row r="26" spans="1:13" x14ac:dyDescent="0.25">
      <c r="A26" s="5">
        <v>23</v>
      </c>
      <c r="B26" s="1" t="s">
        <v>0</v>
      </c>
      <c r="C26" s="1" t="s">
        <v>5</v>
      </c>
      <c r="F26" s="6">
        <v>1</v>
      </c>
      <c r="I26" s="5">
        <f t="shared" si="0"/>
        <v>1</v>
      </c>
      <c r="J26" s="1">
        <f>VLOOKUP(A26,'Deployment Ct Data'!A:K,7,FALSE)</f>
        <v>31.963999999999999</v>
      </c>
      <c r="K26" s="1">
        <f>VLOOKUP(A26,'Deployment Ct Data'!A:K,10,FALSE)</f>
        <v>-2.3919999999999995</v>
      </c>
      <c r="L26" s="1">
        <f>VLOOKUP(A26,'Deployment Ct Data'!A:K,8,FALSE)</f>
        <v>34.384</v>
      </c>
      <c r="M26" s="1">
        <f>VLOOKUP(A26,'Deployment Ct Data'!A:K,11,FALSE)</f>
        <v>-4.8120000000000012</v>
      </c>
    </row>
    <row r="27" spans="1:13" x14ac:dyDescent="0.25">
      <c r="A27" s="5">
        <v>24</v>
      </c>
      <c r="B27" s="1" t="s">
        <v>0</v>
      </c>
      <c r="C27" s="1" t="s">
        <v>5</v>
      </c>
      <c r="E27" s="18"/>
      <c r="F27" s="6">
        <v>1</v>
      </c>
      <c r="I27" s="5">
        <f t="shared" si="0"/>
        <v>1</v>
      </c>
      <c r="J27" s="1">
        <f>VLOOKUP(A27,'Deployment Ct Data'!A:K,7,FALSE)</f>
        <v>29.274999999999999</v>
      </c>
      <c r="K27" s="1">
        <f>VLOOKUP(A27,'Deployment Ct Data'!A:K,10,FALSE)</f>
        <v>8.9149999999999991</v>
      </c>
      <c r="L27" s="1">
        <f>VLOOKUP(A27,'Deployment Ct Data'!A:K,8,FALSE)</f>
        <v>30.123999999999999</v>
      </c>
      <c r="M27" s="1">
        <f>VLOOKUP(A27,'Deployment Ct Data'!A:K,11,FALSE)</f>
        <v>8.0659999999999989</v>
      </c>
    </row>
    <row r="28" spans="1:13" x14ac:dyDescent="0.25">
      <c r="A28" s="5">
        <v>25</v>
      </c>
      <c r="B28" s="3" t="s">
        <v>0</v>
      </c>
      <c r="C28" s="3" t="s">
        <v>5</v>
      </c>
      <c r="D28" s="3"/>
      <c r="F28" s="6">
        <v>1</v>
      </c>
      <c r="I28" s="5">
        <f t="shared" si="0"/>
        <v>1</v>
      </c>
      <c r="J28" s="1">
        <f>VLOOKUP(A28,'Deployment Ct Data'!A:K,7,FALSE)</f>
        <v>26.872</v>
      </c>
      <c r="K28" s="1">
        <f>VLOOKUP(A28,'Deployment Ct Data'!A:K,10,FALSE)</f>
        <v>5.5829999999999984</v>
      </c>
      <c r="L28" s="1">
        <f>VLOOKUP(A28,'Deployment Ct Data'!A:K,8,FALSE)</f>
        <v>27.111000000000001</v>
      </c>
      <c r="M28" s="1">
        <f>VLOOKUP(A28,'Deployment Ct Data'!A:K,11,FALSE)</f>
        <v>5.3439999999999976</v>
      </c>
    </row>
    <row r="29" spans="1:13" x14ac:dyDescent="0.25">
      <c r="A29" s="5">
        <v>26</v>
      </c>
      <c r="B29" s="1" t="s">
        <v>0</v>
      </c>
      <c r="C29" s="1" t="s">
        <v>5</v>
      </c>
      <c r="F29" s="6">
        <v>1</v>
      </c>
      <c r="I29" s="5">
        <f t="shared" si="0"/>
        <v>1</v>
      </c>
      <c r="J29" s="1">
        <f>VLOOKUP(A29,'Deployment Ct Data'!A:K,7,FALSE)</f>
        <v>16.898</v>
      </c>
      <c r="K29" s="1">
        <f>VLOOKUP(A29,'Deployment Ct Data'!A:K,10,FALSE)</f>
        <v>27.735000000000003</v>
      </c>
      <c r="L29" s="1">
        <f>VLOOKUP(A29,'Deployment Ct Data'!A:K,8,FALSE)</f>
        <v>19.146000000000001</v>
      </c>
      <c r="M29" s="1">
        <f>VLOOKUP(A29,'Deployment Ct Data'!A:K,11,FALSE)</f>
        <v>25.487000000000002</v>
      </c>
    </row>
    <row r="30" spans="1:13" x14ac:dyDescent="0.25">
      <c r="A30" s="5">
        <v>27</v>
      </c>
      <c r="B30" s="1" t="s">
        <v>0</v>
      </c>
      <c r="C30" s="1" t="s">
        <v>5</v>
      </c>
      <c r="F30" s="6">
        <v>1</v>
      </c>
      <c r="I30" s="5">
        <f t="shared" si="0"/>
        <v>1</v>
      </c>
      <c r="J30" s="1">
        <f>VLOOKUP(A30,'Deployment Ct Data'!A:K,7,FALSE)</f>
        <v>26.314</v>
      </c>
      <c r="K30" s="1">
        <f>VLOOKUP(A30,'Deployment Ct Data'!A:K,10,FALSE)</f>
        <v>2.7609999999999992</v>
      </c>
      <c r="L30" s="1">
        <f>VLOOKUP(A30,'Deployment Ct Data'!A:K,8,FALSE)</f>
        <v>27.946000000000002</v>
      </c>
      <c r="M30" s="1">
        <f>VLOOKUP(A30,'Deployment Ct Data'!A:K,11,FALSE)</f>
        <v>1.1289999999999978</v>
      </c>
    </row>
    <row r="31" spans="1:13" x14ac:dyDescent="0.25">
      <c r="A31" s="5">
        <v>28</v>
      </c>
      <c r="B31" s="1" t="s">
        <v>0</v>
      </c>
      <c r="C31" s="1" t="s">
        <v>5</v>
      </c>
      <c r="F31" s="6">
        <v>1</v>
      </c>
      <c r="I31" s="5">
        <f t="shared" si="0"/>
        <v>1</v>
      </c>
      <c r="J31" s="1">
        <f>VLOOKUP(A31,'Deployment Ct Data'!A:K,7,FALSE)</f>
        <v>35.732999999999997</v>
      </c>
      <c r="K31" s="1">
        <f>VLOOKUP(A31,'Deployment Ct Data'!A:K,10,FALSE)</f>
        <v>-6.9899999999999984</v>
      </c>
      <c r="L31" s="1">
        <f>VLOOKUP(A31,'Deployment Ct Data'!A:K,8,FALSE)</f>
        <v>36.79</v>
      </c>
      <c r="M31" s="1">
        <f>VLOOKUP(A31,'Deployment Ct Data'!A:K,11,FALSE)</f>
        <v>-8.0470000000000006</v>
      </c>
    </row>
    <row r="32" spans="1:13" x14ac:dyDescent="0.25">
      <c r="A32" s="5">
        <v>29</v>
      </c>
      <c r="B32" s="1" t="s">
        <v>0</v>
      </c>
      <c r="C32" s="1" t="s">
        <v>5</v>
      </c>
      <c r="F32" s="6">
        <v>1</v>
      </c>
      <c r="I32" s="5">
        <f t="shared" si="0"/>
        <v>1</v>
      </c>
      <c r="J32" s="1">
        <f>VLOOKUP(A32,'Deployment Ct Data'!A:K,7,FALSE)</f>
        <v>31.829000000000001</v>
      </c>
      <c r="K32" s="1">
        <f>VLOOKUP(A32,'Deployment Ct Data'!A:K,10,FALSE)</f>
        <v>1.2650000000000006</v>
      </c>
      <c r="L32" s="1">
        <f>VLOOKUP(A32,'Deployment Ct Data'!A:K,8,FALSE)</f>
        <v>32.686</v>
      </c>
      <c r="M32" s="1">
        <f>VLOOKUP(A32,'Deployment Ct Data'!A:K,11,FALSE)</f>
        <v>0.40800000000000125</v>
      </c>
    </row>
    <row r="33" spans="1:13" x14ac:dyDescent="0.25">
      <c r="A33" s="5">
        <v>30</v>
      </c>
      <c r="B33" s="1" t="s">
        <v>0</v>
      </c>
      <c r="C33" s="1" t="s">
        <v>5</v>
      </c>
      <c r="F33" s="6">
        <v>1</v>
      </c>
      <c r="I33" s="5">
        <f t="shared" si="0"/>
        <v>1</v>
      </c>
      <c r="J33" s="1">
        <f>VLOOKUP(A33,'Deployment Ct Data'!A:K,7,FALSE)</f>
        <v>25.33</v>
      </c>
      <c r="K33" s="1">
        <f>VLOOKUP(A33,'Deployment Ct Data'!A:K,10,FALSE)</f>
        <v>6.2590000000000003</v>
      </c>
      <c r="L33" s="1">
        <f>VLOOKUP(A33,'Deployment Ct Data'!A:K,8,FALSE)</f>
        <v>25.739000000000001</v>
      </c>
      <c r="M33" s="1">
        <f>VLOOKUP(A33,'Deployment Ct Data'!A:K,11,FALSE)</f>
        <v>5.8499999999999979</v>
      </c>
    </row>
    <row r="34" spans="1:13" x14ac:dyDescent="0.25">
      <c r="A34" s="5">
        <v>31</v>
      </c>
      <c r="B34" s="1" t="s">
        <v>0</v>
      </c>
      <c r="E34" s="1" t="s">
        <v>5</v>
      </c>
      <c r="F34" s="6">
        <v>1</v>
      </c>
      <c r="I34" s="5">
        <f t="shared" si="0"/>
        <v>1</v>
      </c>
      <c r="J34" s="1">
        <f>VLOOKUP(A34,'Deployment Ct Data'!A:K,7,FALSE)</f>
        <v>31.390999999999998</v>
      </c>
      <c r="K34" s="1">
        <f>VLOOKUP(A34,'Deployment Ct Data'!A:K,10,FALSE)</f>
        <v>-1.9019999999999975</v>
      </c>
      <c r="L34" s="1">
        <f>VLOOKUP(A34,'Deployment Ct Data'!A:K,8,FALSE)</f>
        <v>31.524000000000001</v>
      </c>
      <c r="M34" s="1">
        <f>VLOOKUP(A34,'Deployment Ct Data'!A:K,11,FALSE)</f>
        <v>-2.0350000000000001</v>
      </c>
    </row>
    <row r="35" spans="1:13" x14ac:dyDescent="0.25">
      <c r="A35" s="5">
        <v>32</v>
      </c>
      <c r="B35" s="1" t="s">
        <v>0</v>
      </c>
      <c r="C35" s="1" t="s">
        <v>5</v>
      </c>
      <c r="E35" s="18"/>
      <c r="F35" s="5">
        <v>1</v>
      </c>
      <c r="I35" s="5">
        <f t="shared" si="0"/>
        <v>1</v>
      </c>
      <c r="J35" s="1">
        <f>VLOOKUP(A35,'Deployment Ct Data'!A:K,7,FALSE)</f>
        <v>29.751999999999999</v>
      </c>
      <c r="K35" s="1">
        <f>VLOOKUP(A35,'Deployment Ct Data'!A:K,10,FALSE)</f>
        <v>-0.57199999999999918</v>
      </c>
      <c r="L35" s="1">
        <f>VLOOKUP(A35,'Deployment Ct Data'!A:K,8,FALSE)</f>
        <v>30.404</v>
      </c>
      <c r="M35" s="1">
        <f>VLOOKUP(A35,'Deployment Ct Data'!A:K,11,FALSE)</f>
        <v>-1.2240000000000002</v>
      </c>
    </row>
    <row r="36" spans="1:13" x14ac:dyDescent="0.25">
      <c r="A36" s="5">
        <v>33</v>
      </c>
      <c r="B36" s="1" t="s">
        <v>0</v>
      </c>
      <c r="C36" s="1" t="s">
        <v>5</v>
      </c>
      <c r="F36" s="6">
        <v>1</v>
      </c>
      <c r="I36" s="5">
        <f t="shared" si="0"/>
        <v>1</v>
      </c>
      <c r="J36" s="1">
        <f>VLOOKUP(A36,'Deployment Ct Data'!A:K,7,FALSE)</f>
        <v>32.831000000000003</v>
      </c>
      <c r="K36" s="1">
        <f>VLOOKUP(A36,'Deployment Ct Data'!A:K,10,FALSE)</f>
        <v>-2.3360000000000021</v>
      </c>
      <c r="L36" s="1">
        <f>VLOOKUP(A36,'Deployment Ct Data'!A:K,8,FALSE)</f>
        <v>34.173000000000002</v>
      </c>
      <c r="M36" s="1">
        <f>VLOOKUP(A36,'Deployment Ct Data'!A:K,11,FALSE)</f>
        <v>-3.6780000000000008</v>
      </c>
    </row>
    <row r="37" spans="1:13" x14ac:dyDescent="0.25">
      <c r="A37" s="5">
        <v>34</v>
      </c>
      <c r="B37" s="1" t="s">
        <v>0</v>
      </c>
      <c r="C37" s="1" t="s">
        <v>5</v>
      </c>
      <c r="F37" s="6">
        <v>1</v>
      </c>
      <c r="I37" s="5">
        <f t="shared" si="0"/>
        <v>1</v>
      </c>
      <c r="J37" s="1">
        <f>VLOOKUP(A37,'Deployment Ct Data'!A:K,7,FALSE)</f>
        <v>28.536000000000001</v>
      </c>
      <c r="K37" s="1">
        <f>VLOOKUP(A37,'Deployment Ct Data'!A:K,10,FALSE)</f>
        <v>0.97799999999999798</v>
      </c>
      <c r="L37" s="1">
        <f>VLOOKUP(A37,'Deployment Ct Data'!A:K,8,FALSE)</f>
        <v>29.440999999999999</v>
      </c>
      <c r="M37" s="1">
        <f>VLOOKUP(A37,'Deployment Ct Data'!A:K,11,FALSE)</f>
        <v>7.3000000000000398E-2</v>
      </c>
    </row>
    <row r="38" spans="1:13" x14ac:dyDescent="0.25">
      <c r="A38" s="5">
        <v>35</v>
      </c>
      <c r="B38" s="1" t="s">
        <v>0</v>
      </c>
      <c r="C38" s="1" t="s">
        <v>5</v>
      </c>
      <c r="F38" s="6">
        <v>1</v>
      </c>
      <c r="I38" s="5">
        <f t="shared" si="0"/>
        <v>1</v>
      </c>
      <c r="J38" s="1">
        <f>VLOOKUP(A38,'Deployment Ct Data'!A:K,7,FALSE)</f>
        <v>28.797999999999998</v>
      </c>
      <c r="K38" s="1">
        <f>VLOOKUP(A38,'Deployment Ct Data'!A:K,10,FALSE)</f>
        <v>3.5620000000000012</v>
      </c>
      <c r="L38" s="1">
        <f>VLOOKUP(A38,'Deployment Ct Data'!A:K,8,FALSE)</f>
        <v>28.978999999999999</v>
      </c>
      <c r="M38" s="1">
        <f>VLOOKUP(A38,'Deployment Ct Data'!A:K,11,FALSE)</f>
        <v>3.3810000000000002</v>
      </c>
    </row>
    <row r="39" spans="1:13" x14ac:dyDescent="0.25">
      <c r="A39" s="5">
        <v>36</v>
      </c>
      <c r="B39" s="1" t="s">
        <v>0</v>
      </c>
      <c r="C39" s="1" t="s">
        <v>5</v>
      </c>
      <c r="F39" s="6">
        <v>1</v>
      </c>
      <c r="I39" s="5">
        <f t="shared" si="0"/>
        <v>1</v>
      </c>
      <c r="J39" s="1">
        <f>VLOOKUP(A39,'Deployment Ct Data'!A:K,7,FALSE)</f>
        <v>29.437999999999999</v>
      </c>
      <c r="K39" s="1">
        <f>VLOOKUP(A39,'Deployment Ct Data'!A:K,10,FALSE)</f>
        <v>0.24600000000000222</v>
      </c>
      <c r="L39" s="1">
        <f>VLOOKUP(A39,'Deployment Ct Data'!A:K,8,FALSE)</f>
        <v>29.78</v>
      </c>
      <c r="M39" s="1">
        <f>VLOOKUP(A39,'Deployment Ct Data'!A:K,11,FALSE)</f>
        <v>-9.6000000000000085E-2</v>
      </c>
    </row>
    <row r="40" spans="1:13" x14ac:dyDescent="0.25">
      <c r="A40" s="5">
        <v>37</v>
      </c>
      <c r="B40" s="1" t="s">
        <v>0</v>
      </c>
      <c r="C40" s="1" t="s">
        <v>5</v>
      </c>
      <c r="E40" s="5"/>
      <c r="F40" s="6">
        <v>1</v>
      </c>
      <c r="I40" s="5">
        <f t="shared" si="0"/>
        <v>1</v>
      </c>
      <c r="J40" s="1">
        <f>VLOOKUP(A40,'Deployment Ct Data'!A:K,7,FALSE)</f>
        <v>25.256</v>
      </c>
      <c r="K40" s="1">
        <f>VLOOKUP(A40,'Deployment Ct Data'!A:K,10,FALSE)</f>
        <v>5.2190000000000012</v>
      </c>
      <c r="L40" s="1">
        <f>VLOOKUP(A40,'Deployment Ct Data'!A:K,8,FALSE)</f>
        <v>25.462</v>
      </c>
      <c r="M40" s="1">
        <f>VLOOKUP(A40,'Deployment Ct Data'!A:K,11,FALSE)</f>
        <v>5.0130000000000017</v>
      </c>
    </row>
    <row r="41" spans="1:13" x14ac:dyDescent="0.25">
      <c r="A41" s="5">
        <v>38</v>
      </c>
      <c r="B41" s="1" t="s">
        <v>0</v>
      </c>
      <c r="C41" s="1" t="s">
        <v>5</v>
      </c>
      <c r="F41" s="6">
        <v>1</v>
      </c>
      <c r="I41" s="5">
        <f t="shared" si="0"/>
        <v>1</v>
      </c>
      <c r="J41" s="1">
        <f>VLOOKUP(A41,'Deployment Ct Data'!A:K,7,FALSE)</f>
        <v>27.402999999999999</v>
      </c>
      <c r="K41" s="1">
        <f>VLOOKUP(A41,'Deployment Ct Data'!A:K,10,FALSE)</f>
        <v>3.0940000000000012</v>
      </c>
      <c r="L41" s="1">
        <f>VLOOKUP(A41,'Deployment Ct Data'!A:K,8,FALSE)</f>
        <v>29.265999999999998</v>
      </c>
      <c r="M41" s="1">
        <f>VLOOKUP(A41,'Deployment Ct Data'!A:K,11,FALSE)</f>
        <v>1.2310000000000016</v>
      </c>
    </row>
    <row r="42" spans="1:13" x14ac:dyDescent="0.25">
      <c r="A42" s="5">
        <v>40</v>
      </c>
      <c r="B42" s="1" t="s">
        <v>0</v>
      </c>
      <c r="C42" s="1" t="s">
        <v>5</v>
      </c>
      <c r="F42" s="6">
        <v>1</v>
      </c>
      <c r="I42" s="5">
        <f t="shared" si="0"/>
        <v>1</v>
      </c>
      <c r="J42" s="1">
        <f>VLOOKUP(A42,'Deployment Ct Data'!A:K,7,FALSE)</f>
        <v>31.283000000000001</v>
      </c>
      <c r="K42" s="1">
        <f>VLOOKUP(A42,'Deployment Ct Data'!A:K,10,FALSE)</f>
        <v>-0.30799999999999983</v>
      </c>
      <c r="L42" s="1">
        <f>VLOOKUP(A42,'Deployment Ct Data'!A:K,8,FALSE)</f>
        <v>33.222999999999999</v>
      </c>
      <c r="M42" s="1">
        <f>VLOOKUP(A42,'Deployment Ct Data'!A:K,11,FALSE)</f>
        <v>-2.2479999999999976</v>
      </c>
    </row>
    <row r="43" spans="1:13" x14ac:dyDescent="0.25">
      <c r="A43" s="5">
        <v>41</v>
      </c>
      <c r="B43" s="1" t="s">
        <v>0</v>
      </c>
      <c r="E43" s="1" t="s">
        <v>5</v>
      </c>
      <c r="F43" s="6">
        <v>1</v>
      </c>
      <c r="I43" s="5">
        <f t="shared" si="0"/>
        <v>1</v>
      </c>
      <c r="J43" s="1">
        <f>VLOOKUP(A43,'Deployment Ct Data'!A:K,7,FALSE)</f>
        <v>34.755000000000003</v>
      </c>
      <c r="K43" s="1">
        <f>VLOOKUP(A43,'Deployment Ct Data'!A:K,10,FALSE)</f>
        <v>-7.208000000000002</v>
      </c>
      <c r="L43" s="1">
        <f>VLOOKUP(A43,'Deployment Ct Data'!A:K,8,FALSE)</f>
        <v>41.234000000000002</v>
      </c>
      <c r="M43" s="1">
        <f>VLOOKUP(A43,'Deployment Ct Data'!A:K,11,FALSE)</f>
        <v>-13.687000000000001</v>
      </c>
    </row>
    <row r="44" spans="1:13" x14ac:dyDescent="0.25">
      <c r="A44" s="5">
        <v>42</v>
      </c>
      <c r="B44" s="1" t="s">
        <v>0</v>
      </c>
      <c r="C44" s="1" t="s">
        <v>5</v>
      </c>
      <c r="F44" s="6">
        <v>1</v>
      </c>
      <c r="I44" s="5">
        <f t="shared" si="0"/>
        <v>1</v>
      </c>
      <c r="J44" s="1">
        <f>VLOOKUP(A44,'Deployment Ct Data'!A:K,7,FALSE)</f>
        <v>27.364999999999998</v>
      </c>
      <c r="K44" s="1">
        <f>VLOOKUP(A44,'Deployment Ct Data'!A:K,10,FALSE)</f>
        <v>8.0770000000000017</v>
      </c>
      <c r="L44" s="1">
        <f>VLOOKUP(A44,'Deployment Ct Data'!A:K,8,FALSE)</f>
        <v>28.812000000000001</v>
      </c>
      <c r="M44" s="1">
        <f>VLOOKUP(A44,'Deployment Ct Data'!A:K,11,FALSE)</f>
        <v>6.629999999999999</v>
      </c>
    </row>
    <row r="45" spans="1:13" x14ac:dyDescent="0.25">
      <c r="A45" s="5">
        <v>44</v>
      </c>
      <c r="B45" s="1" t="s">
        <v>0</v>
      </c>
      <c r="C45" s="1" t="s">
        <v>5</v>
      </c>
      <c r="F45" s="6">
        <v>1</v>
      </c>
      <c r="I45" s="5">
        <f t="shared" si="0"/>
        <v>1</v>
      </c>
      <c r="J45" s="1">
        <f>VLOOKUP(A45,'Deployment Ct Data'!A:K,7,FALSE)</f>
        <v>35.177999999999997</v>
      </c>
      <c r="K45" s="1">
        <f>VLOOKUP(A45,'Deployment Ct Data'!A:K,10,FALSE)</f>
        <v>-8.7999999999993861E-2</v>
      </c>
      <c r="L45" s="1">
        <f>VLOOKUP(A45,'Deployment Ct Data'!A:K,8,FALSE)</f>
        <v>37.969000000000001</v>
      </c>
      <c r="M45" s="1">
        <f>VLOOKUP(A45,'Deployment Ct Data'!A:K,11,FALSE)</f>
        <v>-2.8789999999999978</v>
      </c>
    </row>
    <row r="46" spans="1:13" x14ac:dyDescent="0.25">
      <c r="A46" s="5">
        <v>45</v>
      </c>
      <c r="B46" s="1" t="s">
        <v>0</v>
      </c>
      <c r="C46" s="1" t="s">
        <v>5</v>
      </c>
      <c r="F46" s="6">
        <v>1</v>
      </c>
      <c r="I46" s="5">
        <f t="shared" si="0"/>
        <v>1</v>
      </c>
      <c r="J46" s="1">
        <f>VLOOKUP(A46,'Deployment Ct Data'!A:K,7,FALSE)</f>
        <v>21.338000000000001</v>
      </c>
      <c r="K46" s="1">
        <f>VLOOKUP(A46,'Deployment Ct Data'!A:K,10,FALSE)</f>
        <v>17.643999999999998</v>
      </c>
      <c r="L46" s="1">
        <f>VLOOKUP(A46,'Deployment Ct Data'!A:K,8,FALSE)</f>
        <v>22.253</v>
      </c>
      <c r="M46" s="1">
        <f>VLOOKUP(A46,'Deployment Ct Data'!A:K,11,FALSE)</f>
        <v>16.728999999999999</v>
      </c>
    </row>
    <row r="47" spans="1:13" x14ac:dyDescent="0.25">
      <c r="A47" s="5">
        <v>46</v>
      </c>
      <c r="B47" s="1" t="s">
        <v>0</v>
      </c>
      <c r="C47" s="1" t="s">
        <v>5</v>
      </c>
      <c r="F47" s="6">
        <v>1</v>
      </c>
      <c r="I47" s="5">
        <f t="shared" si="0"/>
        <v>1</v>
      </c>
      <c r="J47" s="1">
        <f>VLOOKUP(A47,'Deployment Ct Data'!A:K,7,FALSE)</f>
        <v>29.276</v>
      </c>
      <c r="K47" s="1">
        <f>VLOOKUP(A47,'Deployment Ct Data'!A:K,10,FALSE)</f>
        <v>1.4130000000000003</v>
      </c>
      <c r="L47" s="1">
        <f>VLOOKUP(A47,'Deployment Ct Data'!A:K,8,FALSE)</f>
        <v>30.085000000000001</v>
      </c>
      <c r="M47" s="1">
        <f>VLOOKUP(A47,'Deployment Ct Data'!A:K,11,FALSE)</f>
        <v>0.6039999999999992</v>
      </c>
    </row>
    <row r="48" spans="1:13" x14ac:dyDescent="0.25">
      <c r="A48" s="5">
        <v>47</v>
      </c>
      <c r="B48" s="1" t="s">
        <v>0</v>
      </c>
      <c r="C48" s="1" t="s">
        <v>5</v>
      </c>
      <c r="E48" s="18"/>
      <c r="F48" s="5">
        <v>1</v>
      </c>
      <c r="I48" s="5">
        <f t="shared" si="0"/>
        <v>1</v>
      </c>
      <c r="J48" s="1">
        <f>VLOOKUP(A48,'Deployment Ct Data'!A:K,7,FALSE)</f>
        <v>30.954999999999998</v>
      </c>
      <c r="K48" s="1">
        <f>VLOOKUP(A48,'Deployment Ct Data'!A:K,10,FALSE)</f>
        <v>-2.3449999999999989</v>
      </c>
      <c r="L48" s="1">
        <f>VLOOKUP(A48,'Deployment Ct Data'!A:K,8,FALSE)</f>
        <v>32.765000000000001</v>
      </c>
      <c r="M48" s="1">
        <f>VLOOKUP(A48,'Deployment Ct Data'!A:K,11,FALSE)</f>
        <v>-4.1550000000000011</v>
      </c>
    </row>
    <row r="49" spans="1:13" x14ac:dyDescent="0.25">
      <c r="A49" s="5">
        <v>49</v>
      </c>
      <c r="B49" s="1" t="s">
        <v>0</v>
      </c>
      <c r="C49" s="1" t="s">
        <v>5</v>
      </c>
      <c r="F49" s="6">
        <v>1</v>
      </c>
      <c r="I49" s="5">
        <f t="shared" si="0"/>
        <v>1</v>
      </c>
      <c r="J49" s="1">
        <f>VLOOKUP(A49,'Deployment Ct Data'!A:K,7,FALSE)</f>
        <v>32.530999999999999</v>
      </c>
      <c r="K49" s="1">
        <f>VLOOKUP(A49,'Deployment Ct Data'!A:K,10,FALSE)</f>
        <v>-3.7799999999999976</v>
      </c>
      <c r="L49" s="1">
        <f>VLOOKUP(A49,'Deployment Ct Data'!A:K,8,FALSE)</f>
        <v>32.738999999999997</v>
      </c>
      <c r="M49" s="1">
        <f>VLOOKUP(A49,'Deployment Ct Data'!A:K,11,FALSE)</f>
        <v>-3.987999999999996</v>
      </c>
    </row>
    <row r="50" spans="1:13" x14ac:dyDescent="0.25">
      <c r="A50" s="5">
        <v>50</v>
      </c>
      <c r="B50" s="1" t="s">
        <v>0</v>
      </c>
      <c r="C50" s="1" t="s">
        <v>5</v>
      </c>
      <c r="F50" s="6">
        <v>1</v>
      </c>
      <c r="I50" s="5">
        <f t="shared" si="0"/>
        <v>1</v>
      </c>
      <c r="J50" s="1">
        <f>VLOOKUP(A50,'Deployment Ct Data'!A:K,7,FALSE)</f>
        <v>31.975000000000001</v>
      </c>
      <c r="K50" s="1">
        <f>VLOOKUP(A50,'Deployment Ct Data'!A:K,10,FALSE)</f>
        <v>-0.74000000000000199</v>
      </c>
      <c r="L50" s="1">
        <f>VLOOKUP(A50,'Deployment Ct Data'!A:K,8,FALSE)</f>
        <v>32.954999999999998</v>
      </c>
      <c r="M50" s="1">
        <f>VLOOKUP(A50,'Deployment Ct Data'!A:K,11,FALSE)</f>
        <v>-1.7199999999999989</v>
      </c>
    </row>
    <row r="51" spans="1:13" x14ac:dyDescent="0.25">
      <c r="A51" s="5">
        <v>51</v>
      </c>
      <c r="B51" s="3" t="s">
        <v>0</v>
      </c>
      <c r="C51" s="3" t="s">
        <v>5</v>
      </c>
      <c r="D51" s="3"/>
      <c r="E51" s="5"/>
      <c r="F51" s="6">
        <v>1</v>
      </c>
      <c r="I51" s="5">
        <f t="shared" si="0"/>
        <v>1</v>
      </c>
      <c r="J51" s="1">
        <f>VLOOKUP(A51,'Deployment Ct Data'!A:K,7,FALSE)</f>
        <v>29.911000000000001</v>
      </c>
      <c r="K51" s="1">
        <f>VLOOKUP(A51,'Deployment Ct Data'!A:K,10,FALSE)</f>
        <v>-0.5259999999999998</v>
      </c>
      <c r="L51" s="1">
        <f>VLOOKUP(A51,'Deployment Ct Data'!A:K,8,FALSE)</f>
        <v>30.901</v>
      </c>
      <c r="M51" s="1">
        <f>VLOOKUP(A51,'Deployment Ct Data'!A:K,11,FALSE)</f>
        <v>-1.5159999999999982</v>
      </c>
    </row>
    <row r="52" spans="1:13" x14ac:dyDescent="0.25">
      <c r="A52" s="5">
        <v>52</v>
      </c>
      <c r="B52" s="1" t="s">
        <v>0</v>
      </c>
      <c r="C52" s="1" t="s">
        <v>5</v>
      </c>
      <c r="F52" s="6">
        <v>1</v>
      </c>
      <c r="I52" s="5">
        <f t="shared" si="0"/>
        <v>1</v>
      </c>
      <c r="J52" s="1">
        <f>VLOOKUP(A52,'Deployment Ct Data'!A:K,7,FALSE)</f>
        <v>30.963000000000001</v>
      </c>
      <c r="K52" s="1">
        <f>VLOOKUP(A52,'Deployment Ct Data'!A:K,10,FALSE)</f>
        <v>7.3109999999999999</v>
      </c>
      <c r="L52" s="1">
        <f>VLOOKUP(A52,'Deployment Ct Data'!A:K,8,FALSE)</f>
        <v>32.514000000000003</v>
      </c>
      <c r="M52" s="1">
        <f>VLOOKUP(A52,'Deployment Ct Data'!A:K,11,FALSE)</f>
        <v>5.759999999999998</v>
      </c>
    </row>
    <row r="53" spans="1:13" x14ac:dyDescent="0.25">
      <c r="A53" s="5">
        <v>54</v>
      </c>
      <c r="B53" s="1" t="s">
        <v>0</v>
      </c>
      <c r="C53" s="1" t="s">
        <v>5</v>
      </c>
      <c r="F53" s="6">
        <v>1</v>
      </c>
      <c r="I53" s="5">
        <f t="shared" si="0"/>
        <v>1</v>
      </c>
      <c r="J53" s="1">
        <f>VLOOKUP(A53,'Deployment Ct Data'!A:K,7,FALSE)</f>
        <v>28.99</v>
      </c>
      <c r="K53" s="1">
        <f>VLOOKUP(A53,'Deployment Ct Data'!A:K,10,FALSE)</f>
        <v>3.2590000000000039</v>
      </c>
      <c r="L53" s="1">
        <f>VLOOKUP(A53,'Deployment Ct Data'!A:K,8,FALSE)</f>
        <v>29.477</v>
      </c>
      <c r="M53" s="1">
        <f>VLOOKUP(A53,'Deployment Ct Data'!A:K,11,FALSE)</f>
        <v>2.772000000000002</v>
      </c>
    </row>
    <row r="54" spans="1:13" x14ac:dyDescent="0.25">
      <c r="A54" s="5">
        <v>55</v>
      </c>
      <c r="B54" s="1" t="s">
        <v>0</v>
      </c>
      <c r="C54" s="1" t="s">
        <v>5</v>
      </c>
      <c r="F54" s="6">
        <v>1</v>
      </c>
      <c r="I54" s="5">
        <f t="shared" si="0"/>
        <v>1</v>
      </c>
      <c r="J54" s="1">
        <f>VLOOKUP(A54,'Deployment Ct Data'!A:K,7,FALSE)</f>
        <v>28.928000000000001</v>
      </c>
      <c r="K54" s="1">
        <f>VLOOKUP(A54,'Deployment Ct Data'!A:K,10,FALSE)</f>
        <v>3.1620000000000026</v>
      </c>
      <c r="L54" s="1">
        <f>VLOOKUP(A54,'Deployment Ct Data'!A:K,8,FALSE)</f>
        <v>31.149000000000001</v>
      </c>
      <c r="M54" s="1">
        <f>VLOOKUP(A54,'Deployment Ct Data'!A:K,11,FALSE)</f>
        <v>0.9410000000000025</v>
      </c>
    </row>
    <row r="55" spans="1:13" x14ac:dyDescent="0.25">
      <c r="A55" s="5">
        <v>57</v>
      </c>
      <c r="B55" s="1" t="s">
        <v>0</v>
      </c>
      <c r="C55" s="1" t="s">
        <v>5</v>
      </c>
      <c r="F55" s="6">
        <v>1</v>
      </c>
      <c r="I55" s="5">
        <f t="shared" si="0"/>
        <v>1</v>
      </c>
      <c r="J55" s="1">
        <f>VLOOKUP(A55,'Deployment Ct Data'!A:K,7,FALSE)</f>
        <v>31.036999999999999</v>
      </c>
      <c r="K55" s="1">
        <f>VLOOKUP(A55,'Deployment Ct Data'!A:K,10,FALSE)</f>
        <v>-1.852999999999998</v>
      </c>
      <c r="L55" s="1">
        <f>VLOOKUP(A55,'Deployment Ct Data'!A:K,8,FALSE)</f>
        <v>31.353000000000002</v>
      </c>
      <c r="M55" s="1">
        <f>VLOOKUP(A55,'Deployment Ct Data'!A:K,11,FALSE)</f>
        <v>-2.1690000000000005</v>
      </c>
    </row>
    <row r="56" spans="1:13" x14ac:dyDescent="0.25">
      <c r="A56" s="5">
        <v>58</v>
      </c>
      <c r="B56" s="1" t="s">
        <v>0</v>
      </c>
      <c r="C56" s="1" t="s">
        <v>5</v>
      </c>
      <c r="F56" s="6">
        <v>1</v>
      </c>
      <c r="I56" s="5">
        <f t="shared" si="0"/>
        <v>1</v>
      </c>
      <c r="J56" s="1">
        <f>VLOOKUP(A56,'Deployment Ct Data'!A:K,7,FALSE)</f>
        <v>26.495000000000001</v>
      </c>
      <c r="K56" s="1">
        <f>VLOOKUP(A56,'Deployment Ct Data'!A:K,10,FALSE)</f>
        <v>4.3009999999999984</v>
      </c>
      <c r="L56" s="1">
        <f>VLOOKUP(A56,'Deployment Ct Data'!A:K,8,FALSE)</f>
        <v>28.222999999999999</v>
      </c>
      <c r="M56" s="1">
        <f>VLOOKUP(A56,'Deployment Ct Data'!A:K,11,FALSE)</f>
        <v>2.5730000000000004</v>
      </c>
    </row>
    <row r="57" spans="1:13" x14ac:dyDescent="0.25">
      <c r="A57" s="5">
        <v>59</v>
      </c>
      <c r="B57" s="1" t="s">
        <v>0</v>
      </c>
      <c r="C57" s="1" t="s">
        <v>5</v>
      </c>
      <c r="F57" s="6">
        <v>1</v>
      </c>
      <c r="I57" s="5">
        <f t="shared" si="0"/>
        <v>1</v>
      </c>
      <c r="J57" s="1">
        <f>VLOOKUP(A57,'Deployment Ct Data'!A:K,7,FALSE)</f>
        <v>31.128</v>
      </c>
      <c r="K57" s="1">
        <f>VLOOKUP(A57,'Deployment Ct Data'!A:K,10,FALSE)</f>
        <v>5.9840000000000018</v>
      </c>
      <c r="L57" s="1">
        <f>VLOOKUP(A57,'Deployment Ct Data'!A:K,8,FALSE)</f>
        <v>32.942</v>
      </c>
      <c r="M57" s="1">
        <f>VLOOKUP(A57,'Deployment Ct Data'!A:K,11,FALSE)</f>
        <v>4.1700000000000017</v>
      </c>
    </row>
    <row r="58" spans="1:13" x14ac:dyDescent="0.25">
      <c r="A58" s="5">
        <v>60</v>
      </c>
      <c r="B58" s="1" t="s">
        <v>0</v>
      </c>
      <c r="C58" s="1" t="s">
        <v>5</v>
      </c>
      <c r="F58" s="6">
        <v>1</v>
      </c>
      <c r="I58" s="5">
        <f t="shared" si="0"/>
        <v>1</v>
      </c>
      <c r="J58" s="1">
        <f>VLOOKUP(A58,'Deployment Ct Data'!A:K,7,FALSE)</f>
        <v>30.942</v>
      </c>
      <c r="K58" s="1">
        <f>VLOOKUP(A58,'Deployment Ct Data'!A:K,10,FALSE)</f>
        <v>6.0810000000000031</v>
      </c>
      <c r="L58" s="1">
        <f>VLOOKUP(A58,'Deployment Ct Data'!A:K,8,FALSE)</f>
        <v>32.164000000000001</v>
      </c>
      <c r="M58" s="1">
        <f>VLOOKUP(A58,'Deployment Ct Data'!A:K,11,FALSE)</f>
        <v>4.8590000000000018</v>
      </c>
    </row>
    <row r="59" spans="1:13" x14ac:dyDescent="0.25">
      <c r="A59" s="5">
        <v>61</v>
      </c>
      <c r="B59" s="1" t="s">
        <v>0</v>
      </c>
      <c r="C59" s="1" t="s">
        <v>5</v>
      </c>
      <c r="F59" s="6">
        <v>1</v>
      </c>
      <c r="I59" s="5">
        <f t="shared" si="0"/>
        <v>1</v>
      </c>
      <c r="J59" s="1">
        <f>VLOOKUP(A59,'Deployment Ct Data'!A:K,7,FALSE)</f>
        <v>34.771000000000001</v>
      </c>
      <c r="K59" s="1">
        <f>VLOOKUP(A59,'Deployment Ct Data'!A:K,10,FALSE)</f>
        <v>-5.2800000000000011</v>
      </c>
      <c r="L59" s="1">
        <f>VLOOKUP(A59,'Deployment Ct Data'!A:K,8,FALSE)</f>
        <v>33.956000000000003</v>
      </c>
      <c r="M59" s="1">
        <f>VLOOKUP(A59,'Deployment Ct Data'!A:K,11,FALSE)</f>
        <v>-4.4650000000000034</v>
      </c>
    </row>
    <row r="60" spans="1:13" x14ac:dyDescent="0.25">
      <c r="A60" s="5">
        <v>62</v>
      </c>
      <c r="B60" s="1" t="s">
        <v>0</v>
      </c>
      <c r="C60" s="1" t="s">
        <v>5</v>
      </c>
      <c r="F60" s="6">
        <v>1</v>
      </c>
      <c r="I60" s="5">
        <f t="shared" si="0"/>
        <v>1</v>
      </c>
      <c r="J60" s="1">
        <f>VLOOKUP(A60,'Deployment Ct Data'!A:K,7,FALSE)</f>
        <v>22.98</v>
      </c>
      <c r="K60" s="1">
        <f>VLOOKUP(A60,'Deployment Ct Data'!A:K,10,FALSE)</f>
        <v>11.413</v>
      </c>
      <c r="L60" s="1">
        <f>VLOOKUP(A60,'Deployment Ct Data'!A:K,8,FALSE)</f>
        <v>23.741</v>
      </c>
      <c r="M60" s="1">
        <f>VLOOKUP(A60,'Deployment Ct Data'!A:K,11,FALSE)</f>
        <v>10.652000000000001</v>
      </c>
    </row>
    <row r="61" spans="1:13" x14ac:dyDescent="0.25">
      <c r="A61" s="5">
        <v>63</v>
      </c>
      <c r="B61" s="1" t="s">
        <v>0</v>
      </c>
      <c r="C61" s="1" t="s">
        <v>5</v>
      </c>
      <c r="F61" s="5">
        <v>1</v>
      </c>
      <c r="I61" s="5">
        <f t="shared" si="0"/>
        <v>1</v>
      </c>
      <c r="J61" s="1">
        <f>VLOOKUP(A61,'Deployment Ct Data'!A:K,7,FALSE)</f>
        <v>29.402000000000001</v>
      </c>
      <c r="K61" s="1">
        <f>VLOOKUP(A61,'Deployment Ct Data'!A:K,10,FALSE)</f>
        <v>1.1340000000000003</v>
      </c>
      <c r="L61" s="1">
        <f>VLOOKUP(A61,'Deployment Ct Data'!A:K,8,FALSE)</f>
        <v>29.911000000000001</v>
      </c>
      <c r="M61" s="1">
        <f>VLOOKUP(A61,'Deployment Ct Data'!A:K,11,FALSE)</f>
        <v>0.625</v>
      </c>
    </row>
    <row r="62" spans="1:13" x14ac:dyDescent="0.25">
      <c r="A62" s="5">
        <v>64</v>
      </c>
      <c r="B62" s="1" t="s">
        <v>0</v>
      </c>
      <c r="C62" s="1" t="s">
        <v>5</v>
      </c>
      <c r="F62" s="6">
        <v>1</v>
      </c>
      <c r="I62" s="5">
        <f t="shared" si="0"/>
        <v>1</v>
      </c>
      <c r="J62" s="1">
        <f>VLOOKUP(A62,'Deployment Ct Data'!A:K,7,FALSE)</f>
        <v>42.869</v>
      </c>
      <c r="K62" s="1">
        <f>VLOOKUP(A62,'Deployment Ct Data'!A:K,10,FALSE)</f>
        <v>0.86299999999999955</v>
      </c>
      <c r="L62" s="1">
        <f>VLOOKUP(A62,'Deployment Ct Data'!A:K,8,FALSE)</f>
        <v>37.509</v>
      </c>
      <c r="M62" s="1">
        <f>VLOOKUP(A62,'Deployment Ct Data'!A:K,11,FALSE)</f>
        <v>6.222999999999999</v>
      </c>
    </row>
    <row r="63" spans="1:13" x14ac:dyDescent="0.25">
      <c r="A63" s="5">
        <v>66</v>
      </c>
      <c r="B63" s="1" t="s">
        <v>0</v>
      </c>
      <c r="C63" s="1" t="s">
        <v>5</v>
      </c>
      <c r="F63" s="6">
        <v>1</v>
      </c>
      <c r="I63" s="5">
        <f t="shared" si="0"/>
        <v>1</v>
      </c>
      <c r="J63" s="1">
        <f>VLOOKUP(A63,'Deployment Ct Data'!A:K,7,FALSE)</f>
        <v>32.554000000000002</v>
      </c>
      <c r="K63" s="1">
        <f>VLOOKUP(A63,'Deployment Ct Data'!A:K,10,FALSE)</f>
        <v>1.7119999999999962</v>
      </c>
      <c r="L63" s="1">
        <f>VLOOKUP(A63,'Deployment Ct Data'!A:K,8,FALSE)</f>
        <v>33.762</v>
      </c>
      <c r="M63" s="1">
        <f>VLOOKUP(A63,'Deployment Ct Data'!A:K,11,FALSE)</f>
        <v>0.50399999999999778</v>
      </c>
    </row>
    <row r="64" spans="1:13" x14ac:dyDescent="0.25">
      <c r="A64" s="5">
        <v>67</v>
      </c>
      <c r="B64" s="1" t="s">
        <v>0</v>
      </c>
      <c r="C64" s="5" t="s">
        <v>5</v>
      </c>
      <c r="F64" s="6">
        <v>1</v>
      </c>
      <c r="I64" s="5">
        <f t="shared" si="0"/>
        <v>1</v>
      </c>
      <c r="J64" s="1">
        <f>VLOOKUP(A64,'Deployment Ct Data'!A:K,7,FALSE)</f>
        <v>35.087000000000003</v>
      </c>
      <c r="K64" s="1">
        <f>VLOOKUP(A64,'Deployment Ct Data'!A:K,10,FALSE)</f>
        <v>-4.2420000000000044</v>
      </c>
      <c r="L64" s="1">
        <f>VLOOKUP(A64,'Deployment Ct Data'!A:K,8,FALSE)</f>
        <v>37.381999999999998</v>
      </c>
      <c r="M64" s="1">
        <f>VLOOKUP(A64,'Deployment Ct Data'!A:K,11,FALSE)</f>
        <v>-6.536999999999999</v>
      </c>
    </row>
    <row r="65" spans="1:13" x14ac:dyDescent="0.25">
      <c r="A65" s="5">
        <v>70</v>
      </c>
      <c r="B65" s="1" t="s">
        <v>0</v>
      </c>
      <c r="C65" s="1" t="s">
        <v>5</v>
      </c>
      <c r="E65" s="5"/>
      <c r="F65" s="6">
        <v>1</v>
      </c>
      <c r="I65" s="5">
        <f t="shared" si="0"/>
        <v>1</v>
      </c>
      <c r="J65" s="1">
        <f>VLOOKUP(A65,'Deployment Ct Data'!A:K,7,FALSE)</f>
        <v>45.917999999999999</v>
      </c>
      <c r="K65" s="1">
        <f>VLOOKUP(A65,'Deployment Ct Data'!A:K,10,FALSE)</f>
        <v>-15.631999999999998</v>
      </c>
      <c r="L65" s="1">
        <f>VLOOKUP(A65,'Deployment Ct Data'!A:K,8,FALSE)</f>
        <v>41.302999999999997</v>
      </c>
      <c r="M65" s="1">
        <f>VLOOKUP(A65,'Deployment Ct Data'!A:K,11,FALSE)</f>
        <v>-11.016999999999996</v>
      </c>
    </row>
    <row r="66" spans="1:13" x14ac:dyDescent="0.25">
      <c r="A66" s="5">
        <v>71</v>
      </c>
      <c r="B66" s="1" t="s">
        <v>0</v>
      </c>
      <c r="C66" s="1" t="s">
        <v>5</v>
      </c>
      <c r="E66" s="5"/>
      <c r="F66" s="6">
        <v>1</v>
      </c>
      <c r="I66" s="5">
        <f t="shared" ref="I66:I129" si="1">F66-G66</f>
        <v>1</v>
      </c>
      <c r="J66" s="1">
        <f>VLOOKUP(A66,'Deployment Ct Data'!A:K,7,FALSE)</f>
        <v>34.789000000000001</v>
      </c>
      <c r="K66" s="1">
        <f>VLOOKUP(A66,'Deployment Ct Data'!A:K,10,FALSE)</f>
        <v>-4.0570000000000022</v>
      </c>
      <c r="L66" s="1">
        <f>VLOOKUP(A66,'Deployment Ct Data'!A:K,8,FALSE)</f>
        <v>34.923999999999999</v>
      </c>
      <c r="M66" s="1">
        <f>VLOOKUP(A66,'Deployment Ct Data'!A:K,11,FALSE)</f>
        <v>-4.1920000000000002</v>
      </c>
    </row>
    <row r="67" spans="1:13" x14ac:dyDescent="0.25">
      <c r="A67" s="5">
        <v>72</v>
      </c>
      <c r="B67" s="1" t="s">
        <v>0</v>
      </c>
      <c r="C67" s="1" t="s">
        <v>5</v>
      </c>
      <c r="E67" s="5"/>
      <c r="F67" s="6">
        <v>1</v>
      </c>
      <c r="I67" s="5">
        <f t="shared" si="1"/>
        <v>1</v>
      </c>
      <c r="J67" s="1">
        <f>VLOOKUP(A67,'Deployment Ct Data'!A:K,7,FALSE)</f>
        <v>32.735999999999997</v>
      </c>
      <c r="K67" s="1">
        <f>VLOOKUP(A67,'Deployment Ct Data'!A:K,10,FALSE)</f>
        <v>-2.3879999999999981</v>
      </c>
      <c r="L67" s="1">
        <f>VLOOKUP(A67,'Deployment Ct Data'!A:K,8,FALSE)</f>
        <v>33.395000000000003</v>
      </c>
      <c r="M67" s="1">
        <f>VLOOKUP(A67,'Deployment Ct Data'!A:K,11,FALSE)</f>
        <v>-3.0470000000000041</v>
      </c>
    </row>
    <row r="68" spans="1:13" x14ac:dyDescent="0.25">
      <c r="A68" s="5">
        <v>73</v>
      </c>
      <c r="B68" s="1" t="s">
        <v>0</v>
      </c>
      <c r="C68" s="1" t="s">
        <v>5</v>
      </c>
      <c r="F68" s="6">
        <v>1</v>
      </c>
      <c r="I68" s="5">
        <f t="shared" si="1"/>
        <v>1</v>
      </c>
      <c r="J68" s="1">
        <f>VLOOKUP(A68,'Deployment Ct Data'!A:K,7,FALSE)</f>
        <v>33.865000000000002</v>
      </c>
      <c r="K68" s="1">
        <f>VLOOKUP(A68,'Deployment Ct Data'!A:K,10,FALSE)</f>
        <v>-3.088000000000001</v>
      </c>
      <c r="L68" s="1">
        <f>VLOOKUP(A68,'Deployment Ct Data'!A:K,8,FALSE)</f>
        <v>35.088000000000001</v>
      </c>
      <c r="M68" s="1">
        <f>VLOOKUP(A68,'Deployment Ct Data'!A:K,11,FALSE)</f>
        <v>-4.3109999999999999</v>
      </c>
    </row>
    <row r="69" spans="1:13" x14ac:dyDescent="0.25">
      <c r="A69" s="5">
        <v>75</v>
      </c>
      <c r="B69" s="1" t="s">
        <v>0</v>
      </c>
      <c r="C69" s="1" t="s">
        <v>5</v>
      </c>
      <c r="E69" s="5"/>
      <c r="F69" s="6">
        <v>1</v>
      </c>
      <c r="I69" s="5">
        <f t="shared" si="1"/>
        <v>1</v>
      </c>
      <c r="J69" s="1">
        <f>VLOOKUP(A69,'Deployment Ct Data'!A:K,7,FALSE)</f>
        <v>32.273000000000003</v>
      </c>
      <c r="K69" s="1">
        <f>VLOOKUP(A69,'Deployment Ct Data'!A:K,10,FALSE)</f>
        <v>-1.6450000000000031</v>
      </c>
      <c r="L69" s="1">
        <f>VLOOKUP(A69,'Deployment Ct Data'!A:K,8,FALSE)</f>
        <v>33.255000000000003</v>
      </c>
      <c r="M69" s="1">
        <f>VLOOKUP(A69,'Deployment Ct Data'!A:K,11,FALSE)</f>
        <v>-2.6270000000000024</v>
      </c>
    </row>
    <row r="70" spans="1:13" x14ac:dyDescent="0.25">
      <c r="A70" s="5">
        <v>76</v>
      </c>
      <c r="B70" s="1" t="s">
        <v>0</v>
      </c>
      <c r="C70" s="1" t="s">
        <v>5</v>
      </c>
      <c r="E70" s="5"/>
      <c r="F70" s="6">
        <v>1</v>
      </c>
      <c r="I70" s="5">
        <f t="shared" si="1"/>
        <v>1</v>
      </c>
      <c r="J70" s="1">
        <f>VLOOKUP(A70,'Deployment Ct Data'!A:K,7,FALSE)</f>
        <v>36.311999999999998</v>
      </c>
      <c r="K70" s="1">
        <f>VLOOKUP(A70,'Deployment Ct Data'!A:K,10,FALSE)</f>
        <v>-6.0009999999999977</v>
      </c>
      <c r="L70" s="1">
        <f>VLOOKUP(A70,'Deployment Ct Data'!A:K,8,FALSE)</f>
        <v>35.158999999999999</v>
      </c>
      <c r="M70" s="1">
        <f>VLOOKUP(A70,'Deployment Ct Data'!A:K,11,FALSE)</f>
        <v>-4.847999999999999</v>
      </c>
    </row>
    <row r="71" spans="1:13" x14ac:dyDescent="0.25">
      <c r="A71" s="5">
        <v>77</v>
      </c>
      <c r="B71" s="5" t="s">
        <v>0</v>
      </c>
      <c r="C71" s="5" t="s">
        <v>5</v>
      </c>
      <c r="D71" s="5"/>
      <c r="F71" s="6">
        <v>1</v>
      </c>
      <c r="I71" s="5">
        <f t="shared" si="1"/>
        <v>1</v>
      </c>
      <c r="J71" s="1">
        <f>VLOOKUP(A71,'Deployment Ct Data'!A:K,7,FALSE)</f>
        <v>35.42</v>
      </c>
      <c r="K71" s="1">
        <f>VLOOKUP(A71,'Deployment Ct Data'!A:K,10,FALSE)</f>
        <v>-5.7560000000000002</v>
      </c>
      <c r="L71" s="1">
        <f>VLOOKUP(A71,'Deployment Ct Data'!A:K,8,FALSE)</f>
        <v>36.201000000000001</v>
      </c>
      <c r="M71" s="1">
        <f>VLOOKUP(A71,'Deployment Ct Data'!A:K,11,FALSE)</f>
        <v>-6.536999999999999</v>
      </c>
    </row>
    <row r="72" spans="1:13" x14ac:dyDescent="0.25">
      <c r="A72" s="5">
        <v>79</v>
      </c>
      <c r="B72" s="1" t="s">
        <v>0</v>
      </c>
      <c r="C72" s="1" t="s">
        <v>5</v>
      </c>
      <c r="F72" s="6">
        <v>1</v>
      </c>
      <c r="I72" s="5">
        <f t="shared" si="1"/>
        <v>1</v>
      </c>
      <c r="J72" s="1">
        <f>VLOOKUP(A72,'Deployment Ct Data'!A:K,7,FALSE)</f>
        <v>21.456</v>
      </c>
      <c r="K72" s="1">
        <f>VLOOKUP(A72,'Deployment Ct Data'!A:K,10,FALSE)</f>
        <v>17.498999999999999</v>
      </c>
      <c r="L72" s="1">
        <f>VLOOKUP(A72,'Deployment Ct Data'!A:K,8,FALSE)</f>
        <v>22.495999999999999</v>
      </c>
      <c r="M72" s="1">
        <f>VLOOKUP(A72,'Deployment Ct Data'!A:K,11,FALSE)</f>
        <v>16.459</v>
      </c>
    </row>
    <row r="73" spans="1:13" x14ac:dyDescent="0.25">
      <c r="A73" s="5">
        <v>82</v>
      </c>
      <c r="B73" s="1" t="s">
        <v>0</v>
      </c>
      <c r="C73" s="1" t="s">
        <v>5</v>
      </c>
      <c r="F73" s="6">
        <v>1</v>
      </c>
      <c r="I73" s="5">
        <f t="shared" si="1"/>
        <v>1</v>
      </c>
      <c r="J73" s="1">
        <f>VLOOKUP(A73,'Deployment Ct Data'!A:K,7,FALSE)</f>
        <v>30.201000000000001</v>
      </c>
      <c r="K73" s="1">
        <f>VLOOKUP(A73,'Deployment Ct Data'!A:K,10,FALSE)</f>
        <v>7.661999999999999</v>
      </c>
      <c r="L73" s="1">
        <f>VLOOKUP(A73,'Deployment Ct Data'!A:K,8,FALSE)</f>
        <v>31.527000000000001</v>
      </c>
      <c r="M73" s="1">
        <f>VLOOKUP(A73,'Deployment Ct Data'!A:K,11,FALSE)</f>
        <v>6.3359999999999985</v>
      </c>
    </row>
    <row r="74" spans="1:13" x14ac:dyDescent="0.25">
      <c r="A74" s="5">
        <v>83</v>
      </c>
      <c r="B74" s="1" t="s">
        <v>0</v>
      </c>
      <c r="C74" s="1" t="s">
        <v>5</v>
      </c>
      <c r="E74" s="18"/>
      <c r="F74" s="6">
        <v>1</v>
      </c>
      <c r="I74" s="5">
        <f t="shared" si="1"/>
        <v>1</v>
      </c>
      <c r="J74" s="1">
        <f>VLOOKUP(A74,'Deployment Ct Data'!A:K,7,FALSE)</f>
        <v>18.649000000000001</v>
      </c>
      <c r="K74" s="1">
        <f>VLOOKUP(A74,'Deployment Ct Data'!A:K,10,FALSE)</f>
        <v>24.231999999999999</v>
      </c>
      <c r="L74" s="1">
        <f>VLOOKUP(A74,'Deployment Ct Data'!A:K,8,FALSE)</f>
        <v>20.646999999999998</v>
      </c>
      <c r="M74" s="1">
        <f>VLOOKUP(A74,'Deployment Ct Data'!A:K,11,FALSE)</f>
        <v>22.234000000000002</v>
      </c>
    </row>
    <row r="75" spans="1:13" x14ac:dyDescent="0.25">
      <c r="A75" s="5">
        <v>86</v>
      </c>
      <c r="B75" s="1" t="s">
        <v>0</v>
      </c>
      <c r="C75" s="1" t="s">
        <v>5</v>
      </c>
      <c r="E75" s="18"/>
      <c r="F75" s="6">
        <v>1</v>
      </c>
      <c r="I75" s="5">
        <f t="shared" si="1"/>
        <v>1</v>
      </c>
      <c r="J75" s="1">
        <f>VLOOKUP(A75,'Deployment Ct Data'!A:K,7,FALSE)</f>
        <v>26.57</v>
      </c>
      <c r="K75" s="1">
        <f>VLOOKUP(A75,'Deployment Ct Data'!A:K,10,FALSE)</f>
        <v>4.0949999999999989</v>
      </c>
      <c r="L75" s="1">
        <f>VLOOKUP(A75,'Deployment Ct Data'!A:K,8,FALSE)</f>
        <v>27.577999999999999</v>
      </c>
      <c r="M75" s="1">
        <f>VLOOKUP(A75,'Deployment Ct Data'!A:K,11,FALSE)</f>
        <v>3.0869999999999997</v>
      </c>
    </row>
    <row r="76" spans="1:13" x14ac:dyDescent="0.25">
      <c r="A76" s="5">
        <v>87</v>
      </c>
      <c r="B76" s="1" t="s">
        <v>0</v>
      </c>
      <c r="E76" s="18" t="s">
        <v>5</v>
      </c>
      <c r="F76" s="6">
        <v>1</v>
      </c>
      <c r="I76" s="5">
        <f t="shared" si="1"/>
        <v>1</v>
      </c>
      <c r="J76" s="1">
        <f>VLOOKUP(A76,'Deployment Ct Data'!A:K,7,FALSE)</f>
        <v>27.297999999999998</v>
      </c>
      <c r="K76" s="1">
        <f>VLOOKUP(A76,'Deployment Ct Data'!A:K,10,FALSE)</f>
        <v>3.0020000000000024</v>
      </c>
      <c r="L76" s="1">
        <f>VLOOKUP(A76,'Deployment Ct Data'!A:K,8,FALSE)</f>
        <v>28.111000000000001</v>
      </c>
      <c r="M76" s="1">
        <f>VLOOKUP(A76,'Deployment Ct Data'!A:K,11,FALSE)</f>
        <v>2.1890000000000001</v>
      </c>
    </row>
    <row r="77" spans="1:13" x14ac:dyDescent="0.25">
      <c r="A77" s="5">
        <v>88</v>
      </c>
      <c r="B77" s="1" t="s">
        <v>0</v>
      </c>
      <c r="C77" s="1" t="s">
        <v>5</v>
      </c>
      <c r="E77" s="18"/>
      <c r="F77" s="6">
        <v>1</v>
      </c>
      <c r="I77" s="5">
        <f t="shared" si="1"/>
        <v>1</v>
      </c>
      <c r="J77" s="1">
        <f>VLOOKUP(A77,'Deployment Ct Data'!A:K,7,FALSE)</f>
        <v>29.138000000000002</v>
      </c>
      <c r="K77" s="1">
        <f>VLOOKUP(A77,'Deployment Ct Data'!A:K,10,FALSE)</f>
        <v>1.0499999999999972</v>
      </c>
      <c r="L77" s="1">
        <f>VLOOKUP(A77,'Deployment Ct Data'!A:K,8,FALSE)</f>
        <v>30.003</v>
      </c>
      <c r="M77" s="1">
        <f>VLOOKUP(A77,'Deployment Ct Data'!A:K,11,FALSE)</f>
        <v>0.18499999999999872</v>
      </c>
    </row>
    <row r="78" spans="1:13" x14ac:dyDescent="0.25">
      <c r="A78" s="5">
        <v>89</v>
      </c>
      <c r="B78" s="1" t="s">
        <v>0</v>
      </c>
      <c r="C78" s="1" t="s">
        <v>5</v>
      </c>
      <c r="E78" s="18"/>
      <c r="F78" s="6">
        <v>1</v>
      </c>
      <c r="I78" s="5">
        <f t="shared" si="1"/>
        <v>1</v>
      </c>
      <c r="J78" s="1">
        <f>VLOOKUP(A78,'Deployment Ct Data'!A:K,7,FALSE)</f>
        <v>31.084</v>
      </c>
      <c r="K78" s="1">
        <f>VLOOKUP(A78,'Deployment Ct Data'!A:K,10,FALSE)</f>
        <v>-2.6989999999999981</v>
      </c>
      <c r="L78" s="1">
        <f>VLOOKUP(A78,'Deployment Ct Data'!A:K,8,FALSE)</f>
        <v>31.442</v>
      </c>
      <c r="M78" s="1">
        <f>VLOOKUP(A78,'Deployment Ct Data'!A:K,11,FALSE)</f>
        <v>-3.0569999999999986</v>
      </c>
    </row>
    <row r="79" spans="1:13" x14ac:dyDescent="0.25">
      <c r="A79" s="5">
        <v>90</v>
      </c>
      <c r="B79" s="1" t="s">
        <v>0</v>
      </c>
      <c r="C79" s="1" t="s">
        <v>5</v>
      </c>
      <c r="E79" s="18"/>
      <c r="F79" s="6">
        <v>1</v>
      </c>
      <c r="I79" s="5">
        <f t="shared" si="1"/>
        <v>1</v>
      </c>
      <c r="J79" s="1">
        <f>VLOOKUP(A79,'Deployment Ct Data'!A:K,7,FALSE)</f>
        <v>30.33</v>
      </c>
      <c r="K79" s="1">
        <f>VLOOKUP(A79,'Deployment Ct Data'!A:K,10,FALSE)</f>
        <v>0.28300000000000125</v>
      </c>
      <c r="L79" s="1">
        <f>VLOOKUP(A79,'Deployment Ct Data'!A:K,8,FALSE)</f>
        <v>30.738</v>
      </c>
      <c r="M79" s="1">
        <f>VLOOKUP(A79,'Deployment Ct Data'!A:K,11,FALSE)</f>
        <v>-0.125</v>
      </c>
    </row>
    <row r="80" spans="1:13" x14ac:dyDescent="0.25">
      <c r="A80" s="5">
        <v>91</v>
      </c>
      <c r="B80" s="1" t="s">
        <v>0</v>
      </c>
      <c r="C80" s="1" t="s">
        <v>5</v>
      </c>
      <c r="E80" s="18"/>
      <c r="F80" s="6">
        <v>1</v>
      </c>
      <c r="I80" s="5">
        <f t="shared" si="1"/>
        <v>1</v>
      </c>
      <c r="J80" s="1">
        <f>VLOOKUP(A80,'Deployment Ct Data'!A:K,7,FALSE)</f>
        <v>28.965</v>
      </c>
      <c r="K80" s="1">
        <f>VLOOKUP(A80,'Deployment Ct Data'!A:K,10,FALSE)</f>
        <v>1.3530000000000015</v>
      </c>
      <c r="L80" s="1">
        <f>VLOOKUP(A80,'Deployment Ct Data'!A:K,8,FALSE)</f>
        <v>29.763999999999999</v>
      </c>
      <c r="M80" s="1">
        <f>VLOOKUP(A80,'Deployment Ct Data'!A:K,11,FALSE)</f>
        <v>0.55400000000000205</v>
      </c>
    </row>
    <row r="81" spans="1:13" x14ac:dyDescent="0.25">
      <c r="A81" s="5">
        <v>92</v>
      </c>
      <c r="B81" s="1" t="s">
        <v>0</v>
      </c>
      <c r="C81" s="1" t="s">
        <v>5</v>
      </c>
      <c r="E81" s="18"/>
      <c r="F81" s="6">
        <v>1</v>
      </c>
      <c r="I81" s="5">
        <f t="shared" si="1"/>
        <v>1</v>
      </c>
      <c r="J81" s="1">
        <f>VLOOKUP(A81,'Deployment Ct Data'!A:K,7,FALSE)</f>
        <v>26.530999999999999</v>
      </c>
      <c r="K81" s="1">
        <f>VLOOKUP(A81,'Deployment Ct Data'!A:K,10,FALSE)</f>
        <v>5.8629999999999995</v>
      </c>
      <c r="L81" s="1">
        <f>VLOOKUP(A81,'Deployment Ct Data'!A:K,8,FALSE)</f>
        <v>27.934999999999999</v>
      </c>
      <c r="M81" s="1">
        <f>VLOOKUP(A81,'Deployment Ct Data'!A:K,11,FALSE)</f>
        <v>4.4589999999999996</v>
      </c>
    </row>
    <row r="82" spans="1:13" x14ac:dyDescent="0.25">
      <c r="A82" s="5">
        <v>93</v>
      </c>
      <c r="B82" s="1" t="s">
        <v>0</v>
      </c>
      <c r="C82" s="1" t="s">
        <v>5</v>
      </c>
      <c r="E82" s="18"/>
      <c r="F82" s="6">
        <v>1</v>
      </c>
      <c r="I82" s="5">
        <f t="shared" si="1"/>
        <v>1</v>
      </c>
      <c r="J82" s="1">
        <f>VLOOKUP(A82,'Deployment Ct Data'!A:K,7,FALSE)</f>
        <v>28.657</v>
      </c>
      <c r="K82" s="1">
        <f>VLOOKUP(A82,'Deployment Ct Data'!A:K,10,FALSE)</f>
        <v>1.1000000000000014</v>
      </c>
      <c r="L82" s="1">
        <f>VLOOKUP(A82,'Deployment Ct Data'!A:K,8,FALSE)</f>
        <v>29.57</v>
      </c>
      <c r="M82" s="1">
        <f>VLOOKUP(A82,'Deployment Ct Data'!A:K,11,FALSE)</f>
        <v>0.18700000000000117</v>
      </c>
    </row>
    <row r="83" spans="1:13" x14ac:dyDescent="0.25">
      <c r="A83" s="5">
        <v>94</v>
      </c>
      <c r="B83" s="1" t="s">
        <v>0</v>
      </c>
      <c r="C83" s="1" t="s">
        <v>5</v>
      </c>
      <c r="E83" s="18"/>
      <c r="F83" s="6">
        <v>1</v>
      </c>
      <c r="I83" s="5">
        <f t="shared" si="1"/>
        <v>1</v>
      </c>
      <c r="J83" s="1">
        <f>VLOOKUP(A83,'Deployment Ct Data'!A:K,7,FALSE)</f>
        <v>33.631999999999998</v>
      </c>
      <c r="K83" s="1">
        <f>VLOOKUP(A83,'Deployment Ct Data'!A:K,10,FALSE)</f>
        <v>-1.9609999999999985</v>
      </c>
      <c r="L83" s="1">
        <f>VLOOKUP(A83,'Deployment Ct Data'!A:K,8,FALSE)</f>
        <v>34.421999999999997</v>
      </c>
      <c r="M83" s="1">
        <f>VLOOKUP(A83,'Deployment Ct Data'!A:K,11,FALSE)</f>
        <v>-2.7509999999999977</v>
      </c>
    </row>
    <row r="84" spans="1:13" x14ac:dyDescent="0.25">
      <c r="A84" s="5">
        <v>95</v>
      </c>
      <c r="B84" s="5" t="s">
        <v>0</v>
      </c>
      <c r="C84" s="5" t="s">
        <v>5</v>
      </c>
      <c r="D84" s="5"/>
      <c r="E84" s="18"/>
      <c r="F84" s="6">
        <v>1</v>
      </c>
      <c r="I84" s="5">
        <f t="shared" si="1"/>
        <v>1</v>
      </c>
      <c r="J84" s="1">
        <f>VLOOKUP(A84,'Deployment Ct Data'!A:K,7,FALSE)</f>
        <v>25.995000000000001</v>
      </c>
      <c r="K84" s="1">
        <f>VLOOKUP(A84,'Deployment Ct Data'!A:K,10,FALSE)</f>
        <v>4.4809999999999981</v>
      </c>
      <c r="L84" s="1">
        <f>VLOOKUP(A84,'Deployment Ct Data'!A:K,8,FALSE)</f>
        <v>26.395</v>
      </c>
      <c r="M84" s="1">
        <f>VLOOKUP(A84,'Deployment Ct Data'!A:K,11,FALSE)</f>
        <v>4.0809999999999995</v>
      </c>
    </row>
    <row r="85" spans="1:13" x14ac:dyDescent="0.25">
      <c r="A85" s="5">
        <v>96</v>
      </c>
      <c r="B85" s="18" t="s">
        <v>0</v>
      </c>
      <c r="C85" s="1" t="s">
        <v>5</v>
      </c>
      <c r="E85" s="18"/>
      <c r="F85" s="6">
        <v>1</v>
      </c>
      <c r="I85" s="5">
        <f t="shared" si="1"/>
        <v>1</v>
      </c>
      <c r="J85" s="1">
        <f>VLOOKUP(A85,'Deployment Ct Data'!A:K,7,FALSE)</f>
        <v>26.18</v>
      </c>
      <c r="K85" s="1">
        <f>VLOOKUP(A85,'Deployment Ct Data'!A:K,10,FALSE)</f>
        <v>11.75</v>
      </c>
      <c r="L85" s="1">
        <f>VLOOKUP(A85,'Deployment Ct Data'!A:K,8,FALSE)</f>
        <v>27.353999999999999</v>
      </c>
      <c r="M85" s="1">
        <f>VLOOKUP(A85,'Deployment Ct Data'!A:K,11,FALSE)</f>
        <v>10.576000000000001</v>
      </c>
    </row>
    <row r="86" spans="1:13" x14ac:dyDescent="0.25">
      <c r="A86" s="5">
        <v>97</v>
      </c>
      <c r="B86" s="3" t="s">
        <v>0</v>
      </c>
      <c r="C86" s="3" t="s">
        <v>5</v>
      </c>
      <c r="D86" s="3"/>
      <c r="E86" s="6"/>
      <c r="F86" s="6">
        <v>1</v>
      </c>
      <c r="I86" s="5">
        <f t="shared" si="1"/>
        <v>1</v>
      </c>
      <c r="J86" s="1">
        <f>VLOOKUP(A86,'Deployment Ct Data'!A:K,7,FALSE)</f>
        <v>26.36</v>
      </c>
      <c r="K86" s="1">
        <f>VLOOKUP(A86,'Deployment Ct Data'!A:K,10,FALSE)</f>
        <v>4.1810000000000009</v>
      </c>
      <c r="L86" s="1">
        <f>VLOOKUP(A86,'Deployment Ct Data'!A:K,8,FALSE)</f>
        <v>27.166</v>
      </c>
      <c r="M86" s="1">
        <f>VLOOKUP(A86,'Deployment Ct Data'!A:K,11,FALSE)</f>
        <v>3.375</v>
      </c>
    </row>
    <row r="87" spans="1:13" x14ac:dyDescent="0.25">
      <c r="A87" s="5">
        <v>99</v>
      </c>
      <c r="B87" s="1" t="s">
        <v>0</v>
      </c>
      <c r="C87" s="1" t="s">
        <v>5</v>
      </c>
      <c r="E87" s="18"/>
      <c r="F87" s="6">
        <v>1</v>
      </c>
      <c r="I87" s="5">
        <f t="shared" si="1"/>
        <v>1</v>
      </c>
      <c r="J87" s="1">
        <f>VLOOKUP(A87,'Deployment Ct Data'!A:K,7,FALSE)</f>
        <v>23.015999999999998</v>
      </c>
      <c r="K87" s="1">
        <f>VLOOKUP(A87,'Deployment Ct Data'!A:K,10,FALSE)</f>
        <v>9.5100000000000051</v>
      </c>
      <c r="L87" s="1">
        <f>VLOOKUP(A87,'Deployment Ct Data'!A:K,8,FALSE)</f>
        <v>23.995000000000001</v>
      </c>
      <c r="M87" s="1">
        <f>VLOOKUP(A87,'Deployment Ct Data'!A:K,11,FALSE)</f>
        <v>8.5310000000000024</v>
      </c>
    </row>
    <row r="88" spans="1:13" x14ac:dyDescent="0.25">
      <c r="A88" s="5">
        <v>100</v>
      </c>
      <c r="B88" s="1" t="s">
        <v>0</v>
      </c>
      <c r="C88" s="1" t="s">
        <v>5</v>
      </c>
      <c r="F88" s="6">
        <v>1</v>
      </c>
      <c r="I88" s="5">
        <f t="shared" si="1"/>
        <v>1</v>
      </c>
      <c r="J88" s="1">
        <f>VLOOKUP(A88,'Deployment Ct Data'!A:K,7,FALSE)</f>
        <v>24.954000000000001</v>
      </c>
      <c r="K88" s="1">
        <f>VLOOKUP(A88,'Deployment Ct Data'!A:K,10,FALSE)</f>
        <v>5.9259999999999984</v>
      </c>
      <c r="L88" s="1">
        <f>VLOOKUP(A88,'Deployment Ct Data'!A:K,8,FALSE)</f>
        <v>26.579000000000001</v>
      </c>
      <c r="M88" s="1">
        <f>VLOOKUP(A88,'Deployment Ct Data'!A:K,11,FALSE)</f>
        <v>4.3009999999999984</v>
      </c>
    </row>
    <row r="89" spans="1:13" x14ac:dyDescent="0.25">
      <c r="A89" s="5">
        <v>101</v>
      </c>
      <c r="B89" s="18" t="s">
        <v>0</v>
      </c>
      <c r="C89" s="1" t="s">
        <v>5</v>
      </c>
      <c r="E89" s="2"/>
      <c r="F89" s="6">
        <v>1</v>
      </c>
      <c r="I89" s="5">
        <f t="shared" si="1"/>
        <v>1</v>
      </c>
      <c r="J89" s="1">
        <f>VLOOKUP(A89,'Deployment Ct Data'!A:K,7,FALSE)</f>
        <v>32.692999999999998</v>
      </c>
      <c r="K89" s="1">
        <f>VLOOKUP(A89,'Deployment Ct Data'!A:K,10,FALSE)</f>
        <v>-2.639999999999997</v>
      </c>
      <c r="L89" s="1">
        <f>VLOOKUP(A89,'Deployment Ct Data'!A:K,8,FALSE)</f>
        <v>32.594000000000001</v>
      </c>
      <c r="M89" s="1">
        <f>VLOOKUP(A89,'Deployment Ct Data'!A:K,11,FALSE)</f>
        <v>-2.5410000000000004</v>
      </c>
    </row>
    <row r="90" spans="1:13" x14ac:dyDescent="0.25">
      <c r="A90" s="5">
        <v>102</v>
      </c>
      <c r="B90" s="1" t="s">
        <v>0</v>
      </c>
      <c r="C90" s="1" t="s">
        <v>5</v>
      </c>
      <c r="E90" s="2"/>
      <c r="F90" s="6">
        <v>1</v>
      </c>
      <c r="I90" s="5">
        <f t="shared" si="1"/>
        <v>1</v>
      </c>
      <c r="J90" s="1">
        <f>VLOOKUP(A90,'Deployment Ct Data'!A:K,7,FALSE)</f>
        <v>30.957999999999998</v>
      </c>
      <c r="K90" s="1">
        <f>VLOOKUP(A90,'Deployment Ct Data'!A:K,10,FALSE)</f>
        <v>1.2450000000000045</v>
      </c>
      <c r="L90" s="1">
        <f>VLOOKUP(A90,'Deployment Ct Data'!A:K,8,FALSE)</f>
        <v>33.106000000000002</v>
      </c>
      <c r="M90" s="1">
        <f>VLOOKUP(A90,'Deployment Ct Data'!A:K,11,FALSE)</f>
        <v>-0.90299999999999869</v>
      </c>
    </row>
    <row r="91" spans="1:13" x14ac:dyDescent="0.25">
      <c r="A91" s="5">
        <v>104</v>
      </c>
      <c r="B91" s="1" t="s">
        <v>0</v>
      </c>
      <c r="C91" s="5" t="s">
        <v>5</v>
      </c>
      <c r="E91" s="2"/>
      <c r="F91" s="6">
        <v>1</v>
      </c>
      <c r="I91" s="5">
        <f t="shared" si="1"/>
        <v>1</v>
      </c>
      <c r="J91" s="1">
        <f>VLOOKUP(A91,'Deployment Ct Data'!A:K,7,FALSE)</f>
        <v>31.073</v>
      </c>
      <c r="K91" s="1">
        <f>VLOOKUP(A91,'Deployment Ct Data'!A:K,10,FALSE)</f>
        <v>0.49299999999999855</v>
      </c>
      <c r="L91" s="1">
        <f>VLOOKUP(A91,'Deployment Ct Data'!A:K,8,FALSE)</f>
        <v>31.939</v>
      </c>
      <c r="M91" s="1">
        <f>VLOOKUP(A91,'Deployment Ct Data'!A:K,11,FALSE)</f>
        <v>-0.37300000000000111</v>
      </c>
    </row>
    <row r="92" spans="1:13" x14ac:dyDescent="0.25">
      <c r="A92" s="5">
        <v>105</v>
      </c>
      <c r="B92" s="1" t="s">
        <v>0</v>
      </c>
      <c r="C92" s="1" t="s">
        <v>5</v>
      </c>
      <c r="E92" s="2"/>
      <c r="F92" s="6">
        <v>1</v>
      </c>
      <c r="I92" s="5">
        <f t="shared" si="1"/>
        <v>1</v>
      </c>
      <c r="J92" s="1">
        <f>VLOOKUP(A92,'Deployment Ct Data'!A:K,7,FALSE)</f>
        <v>51</v>
      </c>
      <c r="K92" s="1">
        <f>VLOOKUP(A92,'Deployment Ct Data'!A:K,10,FALSE)</f>
        <v>-21.369</v>
      </c>
      <c r="L92" s="1">
        <f>VLOOKUP(A92,'Deployment Ct Data'!A:K,8,FALSE)</f>
        <v>42.51</v>
      </c>
      <c r="M92" s="1">
        <f>VLOOKUP(A92,'Deployment Ct Data'!A:K,11,FALSE)</f>
        <v>-12.878999999999998</v>
      </c>
    </row>
    <row r="93" spans="1:13" x14ac:dyDescent="0.25">
      <c r="A93" s="5">
        <v>107</v>
      </c>
      <c r="B93" s="1" t="s">
        <v>0</v>
      </c>
      <c r="C93" s="1" t="s">
        <v>5</v>
      </c>
      <c r="E93" s="2"/>
      <c r="F93" s="6">
        <v>1</v>
      </c>
      <c r="I93" s="5">
        <f t="shared" si="1"/>
        <v>1</v>
      </c>
      <c r="J93" s="1">
        <f>VLOOKUP(A93,'Deployment Ct Data'!A:K,7,FALSE)</f>
        <v>38.779000000000003</v>
      </c>
      <c r="K93" s="1">
        <f>VLOOKUP(A93,'Deployment Ct Data'!A:K,10,FALSE)</f>
        <v>-8.5260000000000034</v>
      </c>
      <c r="L93" s="1">
        <f>VLOOKUP(A93,'Deployment Ct Data'!A:K,8,FALSE)</f>
        <v>40.426000000000002</v>
      </c>
      <c r="M93" s="1">
        <f>VLOOKUP(A93,'Deployment Ct Data'!A:K,11,FALSE)</f>
        <v>-10.173000000000002</v>
      </c>
    </row>
    <row r="94" spans="1:13" x14ac:dyDescent="0.25">
      <c r="A94" s="5">
        <v>109</v>
      </c>
      <c r="B94" s="3" t="s">
        <v>0</v>
      </c>
      <c r="C94" s="3" t="s">
        <v>5</v>
      </c>
      <c r="D94" s="3"/>
      <c r="E94" s="2"/>
      <c r="F94" s="6">
        <v>1</v>
      </c>
      <c r="I94" s="5">
        <f t="shared" si="1"/>
        <v>1</v>
      </c>
      <c r="J94" s="1">
        <f>VLOOKUP(A94,'Deployment Ct Data'!A:K,7,FALSE)</f>
        <v>28.718</v>
      </c>
      <c r="K94" s="1">
        <f>VLOOKUP(A94,'Deployment Ct Data'!A:K,10,FALSE)</f>
        <v>1.5869999999999997</v>
      </c>
      <c r="L94" s="1">
        <f>VLOOKUP(A94,'Deployment Ct Data'!A:K,8,FALSE)</f>
        <v>29.613</v>
      </c>
      <c r="M94" s="1">
        <f>VLOOKUP(A94,'Deployment Ct Data'!A:K,11,FALSE)</f>
        <v>0.69200000000000017</v>
      </c>
    </row>
    <row r="95" spans="1:13" x14ac:dyDescent="0.25">
      <c r="A95" s="5">
        <v>110</v>
      </c>
      <c r="B95" s="1" t="s">
        <v>0</v>
      </c>
      <c r="C95" s="1" t="s">
        <v>5</v>
      </c>
      <c r="E95" s="2"/>
      <c r="F95" s="6">
        <v>1</v>
      </c>
      <c r="I95" s="5">
        <f t="shared" si="1"/>
        <v>1</v>
      </c>
      <c r="J95" s="1">
        <f>VLOOKUP(A95,'Deployment Ct Data'!A:K,7,FALSE)</f>
        <v>28.882999999999999</v>
      </c>
      <c r="K95" s="1">
        <f>VLOOKUP(A95,'Deployment Ct Data'!A:K,10,FALSE)</f>
        <v>1.5980000000000025</v>
      </c>
      <c r="L95" s="1">
        <f>VLOOKUP(A95,'Deployment Ct Data'!A:K,8,FALSE)</f>
        <v>30.672000000000001</v>
      </c>
      <c r="M95" s="1">
        <f>VLOOKUP(A95,'Deployment Ct Data'!A:K,11,FALSE)</f>
        <v>-0.19099999999999895</v>
      </c>
    </row>
    <row r="96" spans="1:13" x14ac:dyDescent="0.25">
      <c r="A96" s="5">
        <v>112</v>
      </c>
      <c r="B96" s="1" t="s">
        <v>0</v>
      </c>
      <c r="C96" s="1" t="s">
        <v>5</v>
      </c>
      <c r="E96" s="2"/>
      <c r="F96" s="6">
        <v>1</v>
      </c>
      <c r="I96" s="5">
        <f t="shared" si="1"/>
        <v>1</v>
      </c>
      <c r="J96" s="1">
        <f>VLOOKUP(A96,'Deployment Ct Data'!A:K,7,FALSE)</f>
        <v>25.736999999999998</v>
      </c>
      <c r="K96" s="1">
        <f>VLOOKUP(A96,'Deployment Ct Data'!A:K,10,FALSE)</f>
        <v>3.4320000000000022</v>
      </c>
      <c r="L96" s="1">
        <f>VLOOKUP(A96,'Deployment Ct Data'!A:K,8,FALSE)</f>
        <v>26.93</v>
      </c>
      <c r="M96" s="1">
        <f>VLOOKUP(A96,'Deployment Ct Data'!A:K,11,FALSE)</f>
        <v>2.2390000000000008</v>
      </c>
    </row>
    <row r="97" spans="1:13" x14ac:dyDescent="0.25">
      <c r="A97" s="5">
        <v>115</v>
      </c>
      <c r="B97" s="1" t="s">
        <v>0</v>
      </c>
      <c r="C97" s="1" t="s">
        <v>5</v>
      </c>
      <c r="E97" s="2"/>
      <c r="F97" s="6">
        <v>1</v>
      </c>
      <c r="I97" s="5">
        <f t="shared" si="1"/>
        <v>1</v>
      </c>
      <c r="J97" s="1">
        <f>VLOOKUP(A97,'Deployment Ct Data'!A:K,7,FALSE)</f>
        <v>34.518000000000001</v>
      </c>
      <c r="K97" s="1">
        <f>VLOOKUP(A97,'Deployment Ct Data'!A:K,10,FALSE)</f>
        <v>-4.3990000000000009</v>
      </c>
      <c r="L97" s="1">
        <f>VLOOKUP(A97,'Deployment Ct Data'!A:K,8,FALSE)</f>
        <v>36.826999999999998</v>
      </c>
      <c r="M97" s="1">
        <f>VLOOKUP(A97,'Deployment Ct Data'!A:K,11,FALSE)</f>
        <v>-6.7079999999999984</v>
      </c>
    </row>
    <row r="98" spans="1:13" x14ac:dyDescent="0.25">
      <c r="A98" s="5">
        <v>116</v>
      </c>
      <c r="B98" s="5" t="s">
        <v>0</v>
      </c>
      <c r="C98" s="5" t="s">
        <v>5</v>
      </c>
      <c r="D98" s="5"/>
      <c r="E98" s="2"/>
      <c r="F98" s="6">
        <v>1</v>
      </c>
      <c r="I98" s="5">
        <f t="shared" si="1"/>
        <v>1</v>
      </c>
      <c r="J98" s="1">
        <f>VLOOKUP(A98,'Deployment Ct Data'!A:K,7,FALSE)</f>
        <v>33.395000000000003</v>
      </c>
      <c r="K98" s="1">
        <f>VLOOKUP(A98,'Deployment Ct Data'!A:K,10,FALSE)</f>
        <v>-1.6730000000000018</v>
      </c>
      <c r="L98" s="1">
        <f>VLOOKUP(A98,'Deployment Ct Data'!A:K,8,FALSE)</f>
        <v>42.57</v>
      </c>
      <c r="M98" s="1">
        <f>VLOOKUP(A98,'Deployment Ct Data'!A:K,11,FALSE)</f>
        <v>-10.847999999999999</v>
      </c>
    </row>
    <row r="99" spans="1:13" x14ac:dyDescent="0.25">
      <c r="A99" s="5">
        <v>117</v>
      </c>
      <c r="B99" s="1" t="s">
        <v>0</v>
      </c>
      <c r="C99" s="1" t="s">
        <v>5</v>
      </c>
      <c r="E99" s="18"/>
      <c r="F99" s="6">
        <v>1</v>
      </c>
      <c r="I99" s="5">
        <f t="shared" si="1"/>
        <v>1</v>
      </c>
      <c r="J99" s="1">
        <f>VLOOKUP(A99,'Deployment Ct Data'!A:K,7,FALSE)</f>
        <v>26.478000000000002</v>
      </c>
      <c r="K99" s="1">
        <f>VLOOKUP(A99,'Deployment Ct Data'!A:K,10,FALSE)</f>
        <v>18.763999999999996</v>
      </c>
      <c r="L99" s="1">
        <f>VLOOKUP(A99,'Deployment Ct Data'!A:K,8,FALSE)</f>
        <v>27.797000000000001</v>
      </c>
      <c r="M99" s="1">
        <f>VLOOKUP(A99,'Deployment Ct Data'!A:K,11,FALSE)</f>
        <v>17.444999999999997</v>
      </c>
    </row>
    <row r="100" spans="1:13" x14ac:dyDescent="0.25">
      <c r="A100" s="5">
        <v>118</v>
      </c>
      <c r="B100" s="1" t="s">
        <v>0</v>
      </c>
      <c r="C100" s="1" t="s">
        <v>5</v>
      </c>
      <c r="E100" s="2"/>
      <c r="F100" s="6">
        <v>1</v>
      </c>
      <c r="I100" s="5">
        <f t="shared" si="1"/>
        <v>1</v>
      </c>
      <c r="J100" s="1">
        <f>VLOOKUP(A100,'Deployment Ct Data'!A:K,7,FALSE)</f>
        <v>24.893999999999998</v>
      </c>
      <c r="K100" s="1">
        <f>VLOOKUP(A100,'Deployment Ct Data'!A:K,10,FALSE)</f>
        <v>19.552</v>
      </c>
      <c r="L100" s="1">
        <f>VLOOKUP(A100,'Deployment Ct Data'!A:K,8,FALSE)</f>
        <v>26.018000000000001</v>
      </c>
      <c r="M100" s="1">
        <f>VLOOKUP(A100,'Deployment Ct Data'!A:K,11,FALSE)</f>
        <v>18.427999999999997</v>
      </c>
    </row>
    <row r="101" spans="1:13" x14ac:dyDescent="0.25">
      <c r="A101" s="5">
        <v>119</v>
      </c>
      <c r="B101" s="3" t="s">
        <v>0</v>
      </c>
      <c r="C101" s="3" t="s">
        <v>5</v>
      </c>
      <c r="D101" s="3"/>
      <c r="E101" s="6"/>
      <c r="F101" s="6">
        <v>1</v>
      </c>
      <c r="I101" s="5">
        <f t="shared" si="1"/>
        <v>1</v>
      </c>
      <c r="J101" s="1">
        <f>VLOOKUP(A101,'Deployment Ct Data'!A:K,7,FALSE)</f>
        <v>36.491999999999997</v>
      </c>
      <c r="K101" s="1">
        <f>VLOOKUP(A101,'Deployment Ct Data'!A:K,10,FALSE)</f>
        <v>-6.080999999999996</v>
      </c>
      <c r="L101" s="1">
        <f>VLOOKUP(A101,'Deployment Ct Data'!A:K,8,FALSE)</f>
        <v>35.917999999999999</v>
      </c>
      <c r="M101" s="1">
        <f>VLOOKUP(A101,'Deployment Ct Data'!A:K,11,FALSE)</f>
        <v>-5.5069999999999979</v>
      </c>
    </row>
    <row r="102" spans="1:13" x14ac:dyDescent="0.25">
      <c r="A102" s="5">
        <v>120</v>
      </c>
      <c r="B102" s="23" t="s">
        <v>0</v>
      </c>
      <c r="C102" s="1" t="s">
        <v>5</v>
      </c>
      <c r="E102" s="18"/>
      <c r="F102" s="6">
        <v>1</v>
      </c>
      <c r="I102" s="5">
        <f t="shared" si="1"/>
        <v>1</v>
      </c>
      <c r="J102" s="1">
        <f>VLOOKUP(A102,'Deployment Ct Data'!A:K,7,FALSE)</f>
        <v>20.167000000000002</v>
      </c>
      <c r="K102" s="1">
        <f>VLOOKUP(A102,'Deployment Ct Data'!A:K,10,FALSE)</f>
        <v>15.676000000000002</v>
      </c>
      <c r="L102" s="1">
        <f>VLOOKUP(A102,'Deployment Ct Data'!A:K,8,FALSE)</f>
        <v>20.991</v>
      </c>
      <c r="M102" s="1">
        <f>VLOOKUP(A102,'Deployment Ct Data'!A:K,11,FALSE)</f>
        <v>14.852000000000004</v>
      </c>
    </row>
    <row r="103" spans="1:13" x14ac:dyDescent="0.25">
      <c r="A103" s="5">
        <v>121</v>
      </c>
      <c r="B103" s="1" t="s">
        <v>0</v>
      </c>
      <c r="C103" s="1" t="s">
        <v>5</v>
      </c>
      <c r="E103" s="18"/>
      <c r="F103" s="5">
        <v>1</v>
      </c>
      <c r="I103" s="5">
        <f t="shared" si="1"/>
        <v>1</v>
      </c>
      <c r="J103" s="1">
        <f>VLOOKUP(A103,'Deployment Ct Data'!A:K,7,FALSE)</f>
        <v>26.227</v>
      </c>
      <c r="K103" s="1">
        <f>VLOOKUP(A103,'Deployment Ct Data'!A:K,10,FALSE)</f>
        <v>3.463000000000001</v>
      </c>
      <c r="L103" s="1">
        <f>VLOOKUP(A103,'Deployment Ct Data'!A:K,8,FALSE)</f>
        <v>28.838999999999999</v>
      </c>
      <c r="M103" s="1">
        <f>VLOOKUP(A103,'Deployment Ct Data'!A:K,11,FALSE)</f>
        <v>0.85100000000000264</v>
      </c>
    </row>
    <row r="104" spans="1:13" x14ac:dyDescent="0.25">
      <c r="A104" s="5">
        <v>122</v>
      </c>
      <c r="B104" s="6" t="s">
        <v>0</v>
      </c>
      <c r="C104" s="5" t="s">
        <v>5</v>
      </c>
      <c r="D104" s="5"/>
      <c r="F104" s="6">
        <v>1</v>
      </c>
      <c r="I104" s="5">
        <f t="shared" si="1"/>
        <v>1</v>
      </c>
      <c r="J104" s="1">
        <f>VLOOKUP(A104,'Deployment Ct Data'!A:K,7,FALSE)</f>
        <v>24.616</v>
      </c>
      <c r="K104" s="1">
        <f>VLOOKUP(A104,'Deployment Ct Data'!A:K,10,FALSE)</f>
        <v>7.2240000000000002</v>
      </c>
      <c r="L104" s="1">
        <f>VLOOKUP(A104,'Deployment Ct Data'!A:K,8,FALSE)</f>
        <v>24.991</v>
      </c>
      <c r="M104" s="1">
        <f>VLOOKUP(A104,'Deployment Ct Data'!A:K,11,FALSE)</f>
        <v>6.8490000000000002</v>
      </c>
    </row>
    <row r="105" spans="1:13" x14ac:dyDescent="0.25">
      <c r="A105" s="5">
        <v>123</v>
      </c>
      <c r="B105" s="1" t="s">
        <v>0</v>
      </c>
      <c r="C105" s="1" t="s">
        <v>5</v>
      </c>
      <c r="E105" s="18"/>
      <c r="F105" s="6">
        <v>1</v>
      </c>
      <c r="I105" s="5">
        <f t="shared" si="1"/>
        <v>1</v>
      </c>
      <c r="J105" s="1">
        <f>VLOOKUP(A105,'Deployment Ct Data'!A:K,7,FALSE)</f>
        <v>29.221</v>
      </c>
      <c r="K105" s="1">
        <f>VLOOKUP(A105,'Deployment Ct Data'!A:K,10,FALSE)</f>
        <v>2.1539999999999999</v>
      </c>
      <c r="L105" s="1">
        <f>VLOOKUP(A105,'Deployment Ct Data'!A:K,8,FALSE)</f>
        <v>30.004999999999999</v>
      </c>
      <c r="M105" s="1">
        <f>VLOOKUP(A105,'Deployment Ct Data'!A:K,11,FALSE)</f>
        <v>1.370000000000001</v>
      </c>
    </row>
    <row r="106" spans="1:13" x14ac:dyDescent="0.25">
      <c r="A106" s="5">
        <v>124</v>
      </c>
      <c r="B106" s="1" t="s">
        <v>1</v>
      </c>
      <c r="C106" s="1" t="s">
        <v>7</v>
      </c>
      <c r="D106" s="1" t="s">
        <v>5</v>
      </c>
      <c r="F106" s="5">
        <v>1</v>
      </c>
      <c r="I106" s="5">
        <f t="shared" si="1"/>
        <v>1</v>
      </c>
      <c r="J106" s="1">
        <f>VLOOKUP(A106,'Deployment Ct Data'!A:K,7,FALSE)</f>
        <v>34.984000000000002</v>
      </c>
      <c r="K106" s="1">
        <f>VLOOKUP(A106,'Deployment Ct Data'!A:K,10,FALSE)</f>
        <v>-3.2890000000000015</v>
      </c>
      <c r="L106" s="1">
        <f>VLOOKUP(A106,'Deployment Ct Data'!A:K,8,FALSE)</f>
        <v>35.673000000000002</v>
      </c>
      <c r="M106" s="1">
        <f>VLOOKUP(A106,'Deployment Ct Data'!A:K,11,FALSE)</f>
        <v>-3.9780000000000015</v>
      </c>
    </row>
    <row r="107" spans="1:13" x14ac:dyDescent="0.25">
      <c r="A107" s="5">
        <v>125</v>
      </c>
      <c r="B107" s="18" t="s">
        <v>0</v>
      </c>
      <c r="C107" s="1" t="s">
        <v>5</v>
      </c>
      <c r="E107" s="21"/>
      <c r="F107" s="6">
        <v>1</v>
      </c>
      <c r="I107" s="5">
        <f t="shared" si="1"/>
        <v>1</v>
      </c>
      <c r="J107" s="1">
        <f>VLOOKUP(A107,'Deployment Ct Data'!A:K,7,FALSE)</f>
        <v>26.667999999999999</v>
      </c>
      <c r="K107" s="1">
        <f>VLOOKUP(A107,'Deployment Ct Data'!A:K,10,FALSE)</f>
        <v>2.9269999999999996</v>
      </c>
      <c r="L107" s="1">
        <f>VLOOKUP(A107,'Deployment Ct Data'!A:K,8,FALSE)</f>
        <v>26.547000000000001</v>
      </c>
      <c r="M107" s="1">
        <f>VLOOKUP(A107,'Deployment Ct Data'!A:K,11,FALSE)</f>
        <v>3.0479999999999983</v>
      </c>
    </row>
    <row r="108" spans="1:13" x14ac:dyDescent="0.25">
      <c r="A108" s="5">
        <v>126</v>
      </c>
      <c r="B108" s="1" t="s">
        <v>0</v>
      </c>
      <c r="C108" s="1" t="s">
        <v>5</v>
      </c>
      <c r="F108" s="6">
        <v>1</v>
      </c>
      <c r="I108" s="5">
        <f t="shared" si="1"/>
        <v>1</v>
      </c>
      <c r="J108" s="1">
        <f>VLOOKUP(A108,'Deployment Ct Data'!A:K,7,FALSE)</f>
        <v>30.282</v>
      </c>
      <c r="K108" s="1">
        <f>VLOOKUP(A108,'Deployment Ct Data'!A:K,10,FALSE)</f>
        <v>-1.004999999999999</v>
      </c>
      <c r="L108" s="1">
        <f>VLOOKUP(A108,'Deployment Ct Data'!A:K,8,FALSE)</f>
        <v>30.562999999999999</v>
      </c>
      <c r="M108" s="1">
        <f>VLOOKUP(A108,'Deployment Ct Data'!A:K,11,FALSE)</f>
        <v>-1.2859999999999978</v>
      </c>
    </row>
    <row r="109" spans="1:13" x14ac:dyDescent="0.25">
      <c r="A109" s="5">
        <v>127</v>
      </c>
      <c r="B109" s="1" t="s">
        <v>0</v>
      </c>
      <c r="C109" s="1" t="s">
        <v>5</v>
      </c>
      <c r="E109" s="6"/>
      <c r="F109" s="6">
        <v>1</v>
      </c>
      <c r="I109" s="5">
        <f t="shared" si="1"/>
        <v>1</v>
      </c>
      <c r="J109" s="1">
        <f>VLOOKUP(A109,'Deployment Ct Data'!A:K,7,FALSE)</f>
        <v>46.984000000000002</v>
      </c>
      <c r="K109" s="1">
        <f>VLOOKUP(A109,'Deployment Ct Data'!A:K,10,FALSE)</f>
        <v>-16.333000000000002</v>
      </c>
      <c r="L109" s="1">
        <f>VLOOKUP(A109,'Deployment Ct Data'!A:K,8,FALSE)</f>
        <v>38.139000000000003</v>
      </c>
      <c r="M109" s="1">
        <f>VLOOKUP(A109,'Deployment Ct Data'!A:K,11,FALSE)</f>
        <v>-7.4880000000000031</v>
      </c>
    </row>
    <row r="110" spans="1:13" x14ac:dyDescent="0.25">
      <c r="A110" s="5">
        <v>128</v>
      </c>
      <c r="B110" s="1" t="s">
        <v>0</v>
      </c>
      <c r="C110" s="1" t="s">
        <v>5</v>
      </c>
      <c r="F110" s="6">
        <v>1</v>
      </c>
      <c r="I110" s="5">
        <f t="shared" si="1"/>
        <v>1</v>
      </c>
      <c r="J110" s="1">
        <f>VLOOKUP(A110,'Deployment Ct Data'!A:K,7,FALSE)</f>
        <v>37.027000000000001</v>
      </c>
      <c r="K110" s="1">
        <f>VLOOKUP(A110,'Deployment Ct Data'!A:K,10,FALSE)</f>
        <v>-4.855000000000004</v>
      </c>
      <c r="L110" s="1">
        <f>VLOOKUP(A110,'Deployment Ct Data'!A:K,8,FALSE)</f>
        <v>46.582999999999998</v>
      </c>
      <c r="M110" s="1">
        <f>VLOOKUP(A110,'Deployment Ct Data'!A:K,11,FALSE)</f>
        <v>-14.411000000000001</v>
      </c>
    </row>
    <row r="111" spans="1:13" x14ac:dyDescent="0.25">
      <c r="A111" s="5">
        <v>129</v>
      </c>
      <c r="B111" s="1" t="s">
        <v>1</v>
      </c>
      <c r="C111" s="1" t="s">
        <v>7</v>
      </c>
      <c r="D111" s="1" t="s">
        <v>5</v>
      </c>
      <c r="F111" s="5">
        <v>1</v>
      </c>
      <c r="I111" s="5">
        <f t="shared" si="1"/>
        <v>1</v>
      </c>
      <c r="J111" s="1">
        <f>VLOOKUP(A111,'Deployment Ct Data'!A:K,7,FALSE)</f>
        <v>41.845999999999997</v>
      </c>
      <c r="K111" s="1">
        <f>VLOOKUP(A111,'Deployment Ct Data'!A:K,10,FALSE)</f>
        <v>-4.0619999999999976</v>
      </c>
      <c r="L111" s="1">
        <f>VLOOKUP(A111,'Deployment Ct Data'!A:K,8,FALSE)</f>
        <v>41.795000000000002</v>
      </c>
      <c r="M111" s="1">
        <f>VLOOKUP(A111,'Deployment Ct Data'!A:K,11,FALSE)</f>
        <v>-4.0110000000000028</v>
      </c>
    </row>
    <row r="112" spans="1:13" x14ac:dyDescent="0.25">
      <c r="A112" s="5">
        <v>130</v>
      </c>
      <c r="B112" s="1" t="s">
        <v>0</v>
      </c>
      <c r="C112" s="1" t="s">
        <v>5</v>
      </c>
      <c r="E112" s="18"/>
      <c r="F112" s="6">
        <v>1</v>
      </c>
      <c r="I112" s="5">
        <f t="shared" si="1"/>
        <v>1</v>
      </c>
      <c r="J112" s="1">
        <f>VLOOKUP(A112,'Deployment Ct Data'!A:K,7,FALSE)</f>
        <v>36.088999999999999</v>
      </c>
      <c r="K112" s="1">
        <f>VLOOKUP(A112,'Deployment Ct Data'!A:K,10,FALSE)</f>
        <v>-2.3930000000000007</v>
      </c>
      <c r="L112" s="1">
        <f>VLOOKUP(A112,'Deployment Ct Data'!A:K,8,FALSE)</f>
        <v>36.273000000000003</v>
      </c>
      <c r="M112" s="1">
        <f>VLOOKUP(A112,'Deployment Ct Data'!A:K,11,FALSE)</f>
        <v>-2.5770000000000053</v>
      </c>
    </row>
    <row r="113" spans="1:13" x14ac:dyDescent="0.25">
      <c r="A113" s="5">
        <v>131</v>
      </c>
      <c r="B113" s="1" t="s">
        <v>0</v>
      </c>
      <c r="C113" s="1" t="s">
        <v>5</v>
      </c>
      <c r="F113" s="6">
        <v>1</v>
      </c>
      <c r="I113" s="5">
        <f t="shared" si="1"/>
        <v>1</v>
      </c>
      <c r="J113" s="1">
        <f>VLOOKUP(A113,'Deployment Ct Data'!A:K,7,FALSE)</f>
        <v>29.434000000000001</v>
      </c>
      <c r="K113" s="1">
        <f>VLOOKUP(A113,'Deployment Ct Data'!A:K,10,FALSE)</f>
        <v>1.3119999999999976</v>
      </c>
      <c r="L113" s="1">
        <f>VLOOKUP(A113,'Deployment Ct Data'!A:K,8,FALSE)</f>
        <v>31.045999999999999</v>
      </c>
      <c r="M113" s="1">
        <f>VLOOKUP(A113,'Deployment Ct Data'!A:K,11,FALSE)</f>
        <v>-0.30000000000000071</v>
      </c>
    </row>
    <row r="114" spans="1:13" x14ac:dyDescent="0.25">
      <c r="A114" s="5">
        <v>132</v>
      </c>
      <c r="B114" s="1" t="s">
        <v>0</v>
      </c>
      <c r="C114" s="1" t="s">
        <v>5</v>
      </c>
      <c r="F114" s="6">
        <v>1</v>
      </c>
      <c r="I114" s="5">
        <f t="shared" si="1"/>
        <v>1</v>
      </c>
      <c r="J114" s="1">
        <f>VLOOKUP(A114,'Deployment Ct Data'!A:K,7,FALSE)</f>
        <v>37.222999999999999</v>
      </c>
      <c r="K114" s="1">
        <f>VLOOKUP(A114,'Deployment Ct Data'!A:K,10,FALSE)</f>
        <v>-7.3499999999999979</v>
      </c>
      <c r="L114" s="1">
        <f>VLOOKUP(A114,'Deployment Ct Data'!A:K,8,FALSE)</f>
        <v>36.204999999999998</v>
      </c>
      <c r="M114" s="1">
        <f>VLOOKUP(A114,'Deployment Ct Data'!A:K,11,FALSE)</f>
        <v>-6.3319999999999972</v>
      </c>
    </row>
    <row r="115" spans="1:13" x14ac:dyDescent="0.25">
      <c r="A115" s="5">
        <v>133</v>
      </c>
      <c r="B115" s="1" t="s">
        <v>0</v>
      </c>
      <c r="C115" s="1" t="s">
        <v>5</v>
      </c>
      <c r="F115" s="6">
        <v>1</v>
      </c>
      <c r="I115" s="5">
        <f t="shared" si="1"/>
        <v>1</v>
      </c>
      <c r="J115" s="1">
        <f>VLOOKUP(A115,'Deployment Ct Data'!A:K,7,FALSE)</f>
        <v>22.597000000000001</v>
      </c>
      <c r="K115" s="1">
        <f>VLOOKUP(A115,'Deployment Ct Data'!A:K,10,FALSE)</f>
        <v>6.791999999999998</v>
      </c>
      <c r="L115" s="1">
        <f>VLOOKUP(A115,'Deployment Ct Data'!A:K,8,FALSE)</f>
        <v>23.312000000000001</v>
      </c>
      <c r="M115" s="1">
        <f>VLOOKUP(A115,'Deployment Ct Data'!A:K,11,FALSE)</f>
        <v>6.0769999999999982</v>
      </c>
    </row>
    <row r="116" spans="1:13" x14ac:dyDescent="0.25">
      <c r="A116" s="5">
        <v>134</v>
      </c>
      <c r="B116" s="1" t="s">
        <v>0</v>
      </c>
      <c r="C116" s="1" t="s">
        <v>5</v>
      </c>
      <c r="F116" s="6">
        <v>1</v>
      </c>
      <c r="I116" s="5">
        <f t="shared" si="1"/>
        <v>1</v>
      </c>
      <c r="J116" s="1">
        <f>VLOOKUP(A116,'Deployment Ct Data'!A:K,7,FALSE)</f>
        <v>33.997999999999998</v>
      </c>
      <c r="K116" s="1">
        <f>VLOOKUP(A116,'Deployment Ct Data'!A:K,10,FALSE)</f>
        <v>-3.4759999999999991</v>
      </c>
      <c r="L116" s="1">
        <f>VLOOKUP(A116,'Deployment Ct Data'!A:K,8,FALSE)</f>
        <v>36.816000000000003</v>
      </c>
      <c r="M116" s="1">
        <f>VLOOKUP(A116,'Deployment Ct Data'!A:K,11,FALSE)</f>
        <v>-6.294000000000004</v>
      </c>
    </row>
    <row r="117" spans="1:13" x14ac:dyDescent="0.25">
      <c r="A117" s="5">
        <v>135</v>
      </c>
      <c r="B117" s="1" t="s">
        <v>0</v>
      </c>
      <c r="C117" s="1" t="s">
        <v>5</v>
      </c>
      <c r="F117" s="6">
        <v>1</v>
      </c>
      <c r="I117" s="5">
        <f t="shared" si="1"/>
        <v>1</v>
      </c>
      <c r="J117" s="1">
        <f>VLOOKUP(A117,'Deployment Ct Data'!A:K,7,FALSE)</f>
        <v>35.429000000000002</v>
      </c>
      <c r="K117" s="1">
        <f>VLOOKUP(A117,'Deployment Ct Data'!A:K,10,FALSE)</f>
        <v>-3.2590000000000003</v>
      </c>
      <c r="L117" s="1">
        <f>VLOOKUP(A117,'Deployment Ct Data'!A:K,8,FALSE)</f>
        <v>36.409999999999997</v>
      </c>
      <c r="M117" s="1">
        <f>VLOOKUP(A117,'Deployment Ct Data'!A:K,11,FALSE)</f>
        <v>-4.2399999999999949</v>
      </c>
    </row>
    <row r="118" spans="1:13" x14ac:dyDescent="0.25">
      <c r="A118" s="5">
        <v>136</v>
      </c>
      <c r="B118" s="1" t="s">
        <v>0</v>
      </c>
      <c r="C118" s="1" t="s">
        <v>5</v>
      </c>
      <c r="F118" s="6">
        <v>1</v>
      </c>
      <c r="I118" s="5">
        <f t="shared" si="1"/>
        <v>1</v>
      </c>
      <c r="J118" s="1">
        <f>VLOOKUP(A118,'Deployment Ct Data'!A:K,7,FALSE)</f>
        <v>27.428999999999998</v>
      </c>
      <c r="K118" s="1">
        <f>VLOOKUP(A118,'Deployment Ct Data'!A:K,10,FALSE)</f>
        <v>3.0630000000000024</v>
      </c>
      <c r="L118" s="1">
        <f>VLOOKUP(A118,'Deployment Ct Data'!A:K,8,FALSE)</f>
        <v>28.216000000000001</v>
      </c>
      <c r="M118" s="1">
        <f>VLOOKUP(A118,'Deployment Ct Data'!A:K,11,FALSE)</f>
        <v>2.2759999999999998</v>
      </c>
    </row>
    <row r="119" spans="1:13" x14ac:dyDescent="0.25">
      <c r="A119" s="5">
        <v>137</v>
      </c>
      <c r="B119" s="1" t="s">
        <v>0</v>
      </c>
      <c r="C119" s="1" t="s">
        <v>5</v>
      </c>
      <c r="F119" s="6">
        <v>1</v>
      </c>
      <c r="I119" s="5">
        <f t="shared" si="1"/>
        <v>1</v>
      </c>
      <c r="J119" s="1">
        <f>VLOOKUP(A119,'Deployment Ct Data'!A:K,7,FALSE)</f>
        <v>31.899000000000001</v>
      </c>
      <c r="K119" s="1">
        <f>VLOOKUP(A119,'Deployment Ct Data'!A:K,10,FALSE)</f>
        <v>-0.74099999999999966</v>
      </c>
      <c r="L119" s="1">
        <f>VLOOKUP(A119,'Deployment Ct Data'!A:K,8,FALSE)</f>
        <v>32.145000000000003</v>
      </c>
      <c r="M119" s="1">
        <f>VLOOKUP(A119,'Deployment Ct Data'!A:K,11,FALSE)</f>
        <v>-0.98700000000000188</v>
      </c>
    </row>
    <row r="120" spans="1:13" x14ac:dyDescent="0.25">
      <c r="A120" s="5">
        <v>138</v>
      </c>
      <c r="B120" s="1" t="s">
        <v>1</v>
      </c>
      <c r="C120" s="1" t="s">
        <v>7</v>
      </c>
      <c r="D120" s="1" t="s">
        <v>5</v>
      </c>
      <c r="F120" s="5">
        <v>1</v>
      </c>
      <c r="I120" s="5">
        <f t="shared" si="1"/>
        <v>1</v>
      </c>
      <c r="J120" s="1">
        <f>VLOOKUP(A120,'Deployment Ct Data'!A:K,7,FALSE)</f>
        <v>32.396000000000001</v>
      </c>
      <c r="K120" s="1">
        <f>VLOOKUP(A120,'Deployment Ct Data'!A:K,10,FALSE)</f>
        <v>15.354999999999997</v>
      </c>
      <c r="L120" s="1">
        <f>VLOOKUP(A120,'Deployment Ct Data'!A:K,8,FALSE)</f>
        <v>32.667999999999999</v>
      </c>
      <c r="M120" s="1">
        <f>VLOOKUP(A120,'Deployment Ct Data'!A:K,11,FALSE)</f>
        <v>15.082999999999998</v>
      </c>
    </row>
    <row r="121" spans="1:13" x14ac:dyDescent="0.25">
      <c r="A121" s="5">
        <v>139</v>
      </c>
      <c r="B121" s="3" t="s">
        <v>0</v>
      </c>
      <c r="C121" s="3" t="s">
        <v>5</v>
      </c>
      <c r="D121" s="3"/>
      <c r="E121" s="5"/>
      <c r="F121" s="6">
        <v>1</v>
      </c>
      <c r="I121" s="5">
        <f t="shared" si="1"/>
        <v>1</v>
      </c>
      <c r="J121" s="1">
        <f>VLOOKUP(A121,'Deployment Ct Data'!A:K,7,FALSE)</f>
        <v>29.498000000000001</v>
      </c>
      <c r="K121" s="1">
        <f>VLOOKUP(A121,'Deployment Ct Data'!A:K,10,FALSE)</f>
        <v>1.7749999999999986</v>
      </c>
      <c r="L121" s="1">
        <f>VLOOKUP(A121,'Deployment Ct Data'!A:K,8,FALSE)</f>
        <v>31.227</v>
      </c>
      <c r="M121" s="1">
        <f>VLOOKUP(A121,'Deployment Ct Data'!A:K,11,FALSE)</f>
        <v>4.5999999999999375E-2</v>
      </c>
    </row>
    <row r="122" spans="1:13" x14ac:dyDescent="0.25">
      <c r="A122" s="5">
        <v>141</v>
      </c>
      <c r="B122" s="5" t="s">
        <v>0</v>
      </c>
      <c r="C122" s="5" t="s">
        <v>5</v>
      </c>
      <c r="D122" s="5"/>
      <c r="F122" s="6">
        <v>1</v>
      </c>
      <c r="I122" s="5">
        <f t="shared" si="1"/>
        <v>1</v>
      </c>
      <c r="J122" s="1">
        <f>VLOOKUP(A122,'Deployment Ct Data'!A:K,7,FALSE)</f>
        <v>29.084</v>
      </c>
      <c r="K122" s="1">
        <f>VLOOKUP(A122,'Deployment Ct Data'!A:K,10,FALSE)</f>
        <v>1.5459999999999994</v>
      </c>
      <c r="L122" s="1">
        <f>VLOOKUP(A122,'Deployment Ct Data'!A:K,8,FALSE)</f>
        <v>29.605</v>
      </c>
      <c r="M122" s="1">
        <f>VLOOKUP(A122,'Deployment Ct Data'!A:K,11,FALSE)</f>
        <v>1.0249999999999986</v>
      </c>
    </row>
    <row r="123" spans="1:13" x14ac:dyDescent="0.25">
      <c r="A123" s="5">
        <v>142</v>
      </c>
      <c r="B123" s="5" t="s">
        <v>0</v>
      </c>
      <c r="C123" s="5" t="s">
        <v>5</v>
      </c>
      <c r="D123" s="5"/>
      <c r="F123" s="6">
        <v>1</v>
      </c>
      <c r="I123" s="5">
        <f t="shared" si="1"/>
        <v>1</v>
      </c>
      <c r="J123" s="1">
        <f>VLOOKUP(A123,'Deployment Ct Data'!A:K,7,FALSE)</f>
        <v>21.106000000000002</v>
      </c>
      <c r="K123" s="1">
        <f>VLOOKUP(A123,'Deployment Ct Data'!A:K,10,FALSE)</f>
        <v>15.225999999999999</v>
      </c>
      <c r="L123" s="1">
        <f>VLOOKUP(A123,'Deployment Ct Data'!A:K,8,FALSE)</f>
        <v>22.791</v>
      </c>
      <c r="M123" s="1">
        <f>VLOOKUP(A123,'Deployment Ct Data'!A:K,11,FALSE)</f>
        <v>13.541</v>
      </c>
    </row>
    <row r="124" spans="1:13" x14ac:dyDescent="0.25">
      <c r="A124" s="5">
        <v>143</v>
      </c>
      <c r="B124" s="1" t="s">
        <v>0</v>
      </c>
      <c r="C124" s="1" t="s">
        <v>5</v>
      </c>
      <c r="E124" s="5"/>
      <c r="F124" s="6">
        <v>1</v>
      </c>
      <c r="I124" s="5">
        <f t="shared" si="1"/>
        <v>1</v>
      </c>
      <c r="J124" s="1">
        <f>VLOOKUP(A124,'Deployment Ct Data'!A:K,7,FALSE)</f>
        <v>35.14</v>
      </c>
      <c r="K124" s="1">
        <f>VLOOKUP(A124,'Deployment Ct Data'!A:K,10,FALSE)</f>
        <v>-5.4439999999999991</v>
      </c>
      <c r="L124" s="1">
        <f>VLOOKUP(A124,'Deployment Ct Data'!A:K,8,FALSE)</f>
        <v>33.944000000000003</v>
      </c>
      <c r="M124" s="1">
        <f>VLOOKUP(A124,'Deployment Ct Data'!A:K,11,FALSE)</f>
        <v>-4.2480000000000011</v>
      </c>
    </row>
    <row r="125" spans="1:13" x14ac:dyDescent="0.25">
      <c r="A125" s="5">
        <v>144</v>
      </c>
      <c r="B125" s="1" t="s">
        <v>0</v>
      </c>
      <c r="C125" s="1" t="s">
        <v>7</v>
      </c>
      <c r="D125" s="1" t="s">
        <v>5</v>
      </c>
      <c r="F125" s="5">
        <v>1</v>
      </c>
      <c r="I125" s="5">
        <f t="shared" si="1"/>
        <v>1</v>
      </c>
      <c r="J125" s="1">
        <f>VLOOKUP(A125,'Deployment Ct Data'!A:K,7,FALSE)</f>
        <v>38.417000000000002</v>
      </c>
      <c r="K125" s="1">
        <f>VLOOKUP(A125,'Deployment Ct Data'!A:K,10,FALSE)</f>
        <v>-9.3930000000000007</v>
      </c>
      <c r="L125" s="1">
        <f>VLOOKUP(A125,'Deployment Ct Data'!A:K,8,FALSE)</f>
        <v>35.593000000000004</v>
      </c>
      <c r="M125" s="1">
        <f>VLOOKUP(A125,'Deployment Ct Data'!A:K,11,FALSE)</f>
        <v>-6.5690000000000026</v>
      </c>
    </row>
    <row r="126" spans="1:13" x14ac:dyDescent="0.25">
      <c r="A126" s="5">
        <v>146</v>
      </c>
      <c r="B126" s="1" t="s">
        <v>0</v>
      </c>
      <c r="C126" s="1" t="s">
        <v>5</v>
      </c>
      <c r="F126" s="6">
        <v>1</v>
      </c>
      <c r="I126" s="5">
        <f t="shared" si="1"/>
        <v>1</v>
      </c>
      <c r="J126" s="1">
        <f>VLOOKUP(A126,'Deployment Ct Data'!A:K,7,FALSE)</f>
        <v>32.871000000000002</v>
      </c>
      <c r="K126" s="1">
        <f>VLOOKUP(A126,'Deployment Ct Data'!A:K,10,FALSE)</f>
        <v>1.286999999999999</v>
      </c>
      <c r="L126" s="1">
        <f>VLOOKUP(A126,'Deployment Ct Data'!A:K,8,FALSE)</f>
        <v>34.366</v>
      </c>
      <c r="M126" s="1">
        <f>VLOOKUP(A126,'Deployment Ct Data'!A:K,11,FALSE)</f>
        <v>-0.20799999999999841</v>
      </c>
    </row>
    <row r="127" spans="1:13" x14ac:dyDescent="0.25">
      <c r="A127" s="5">
        <v>147</v>
      </c>
      <c r="B127" s="1" t="s">
        <v>1</v>
      </c>
      <c r="C127" s="1" t="s">
        <v>5</v>
      </c>
      <c r="F127" s="6">
        <v>1</v>
      </c>
      <c r="I127" s="5">
        <f t="shared" si="1"/>
        <v>1</v>
      </c>
      <c r="J127" s="1">
        <f>VLOOKUP(A127,'Deployment Ct Data'!A:K,7,FALSE)</f>
        <v>30.402999999999999</v>
      </c>
      <c r="K127" s="1">
        <f>VLOOKUP(A127,'Deployment Ct Data'!A:K,10,FALSE)</f>
        <v>3.0919999999999987</v>
      </c>
      <c r="L127" s="1">
        <f>VLOOKUP(A127,'Deployment Ct Data'!A:K,8,FALSE)</f>
        <v>31.425999999999998</v>
      </c>
      <c r="M127" s="1">
        <f>VLOOKUP(A127,'Deployment Ct Data'!A:K,11,FALSE)</f>
        <v>2.0689999999999991</v>
      </c>
    </row>
    <row r="128" spans="1:13" x14ac:dyDescent="0.25">
      <c r="A128" s="5">
        <v>148</v>
      </c>
      <c r="B128" s="1" t="s">
        <v>1</v>
      </c>
      <c r="C128" s="1" t="s">
        <v>5</v>
      </c>
      <c r="F128" s="5">
        <v>1</v>
      </c>
      <c r="I128" s="5">
        <f t="shared" si="1"/>
        <v>1</v>
      </c>
      <c r="J128" s="1">
        <f>VLOOKUP(A128,'Deployment Ct Data'!A:K,7,FALSE)</f>
        <v>24.411999999999999</v>
      </c>
      <c r="K128" s="1">
        <f>VLOOKUP(A128,'Deployment Ct Data'!A:K,10,FALSE)</f>
        <v>17.012</v>
      </c>
      <c r="L128" s="1">
        <f>VLOOKUP(A128,'Deployment Ct Data'!A:K,8,FALSE)</f>
        <v>25.443999999999999</v>
      </c>
      <c r="M128" s="1">
        <f>VLOOKUP(A128,'Deployment Ct Data'!A:K,11,FALSE)</f>
        <v>15.98</v>
      </c>
    </row>
    <row r="129" spans="1:13" x14ac:dyDescent="0.25">
      <c r="A129" s="5">
        <v>149</v>
      </c>
      <c r="B129" s="1" t="s">
        <v>0</v>
      </c>
      <c r="C129" s="1" t="s">
        <v>5</v>
      </c>
      <c r="E129" s="5"/>
      <c r="F129" s="6">
        <v>1</v>
      </c>
      <c r="I129" s="5">
        <f t="shared" si="1"/>
        <v>1</v>
      </c>
      <c r="J129" s="1">
        <f>VLOOKUP(A129,'Deployment Ct Data'!A:K,7,FALSE)</f>
        <v>43.01</v>
      </c>
      <c r="K129" s="1">
        <f>VLOOKUP(A129,'Deployment Ct Data'!A:K,10,FALSE)</f>
        <v>-10.728000000000002</v>
      </c>
      <c r="L129" s="1">
        <f>VLOOKUP(A129,'Deployment Ct Data'!A:K,8,FALSE)</f>
        <v>39.959000000000003</v>
      </c>
      <c r="M129" s="1">
        <f>VLOOKUP(A129,'Deployment Ct Data'!A:K,11,FALSE)</f>
        <v>-7.6770000000000067</v>
      </c>
    </row>
    <row r="130" spans="1:13" x14ac:dyDescent="0.25">
      <c r="A130" s="5">
        <v>150</v>
      </c>
      <c r="B130" s="1" t="s">
        <v>0</v>
      </c>
      <c r="C130" s="1" t="s">
        <v>5</v>
      </c>
      <c r="F130" s="6">
        <v>1</v>
      </c>
      <c r="I130" s="5">
        <f t="shared" ref="I130:I193" si="2">F130-G130</f>
        <v>1</v>
      </c>
      <c r="J130" s="1">
        <f>VLOOKUP(A130,'Deployment Ct Data'!A:K,7,FALSE)</f>
        <v>31.963999999999999</v>
      </c>
      <c r="K130" s="1">
        <f>VLOOKUP(A130,'Deployment Ct Data'!A:K,10,FALSE)</f>
        <v>-0.67799999999999727</v>
      </c>
      <c r="L130" s="1">
        <f>VLOOKUP(A130,'Deployment Ct Data'!A:K,8,FALSE)</f>
        <v>32.692999999999998</v>
      </c>
      <c r="M130" s="1">
        <f>VLOOKUP(A130,'Deployment Ct Data'!A:K,11,FALSE)</f>
        <v>-1.4069999999999965</v>
      </c>
    </row>
    <row r="131" spans="1:13" x14ac:dyDescent="0.25">
      <c r="A131" s="5">
        <v>151</v>
      </c>
      <c r="B131" s="1" t="s">
        <v>0</v>
      </c>
      <c r="C131" s="1" t="s">
        <v>5</v>
      </c>
      <c r="F131" s="6">
        <v>1</v>
      </c>
      <c r="I131" s="5">
        <f t="shared" si="2"/>
        <v>1</v>
      </c>
      <c r="J131" s="1">
        <f>VLOOKUP(A131,'Deployment Ct Data'!A:K,7,FALSE)</f>
        <v>32.334000000000003</v>
      </c>
      <c r="K131" s="1">
        <f>VLOOKUP(A131,'Deployment Ct Data'!A:K,10,FALSE)</f>
        <v>-2.3820000000000014</v>
      </c>
      <c r="L131" s="1">
        <f>VLOOKUP(A131,'Deployment Ct Data'!A:K,8,FALSE)</f>
        <v>33.347000000000001</v>
      </c>
      <c r="M131" s="1">
        <f>VLOOKUP(A131,'Deployment Ct Data'!A:K,11,FALSE)</f>
        <v>-3.3949999999999996</v>
      </c>
    </row>
    <row r="132" spans="1:13" x14ac:dyDescent="0.25">
      <c r="A132" s="5">
        <v>152</v>
      </c>
      <c r="B132" s="1" t="s">
        <v>0</v>
      </c>
      <c r="C132" s="1" t="s">
        <v>5</v>
      </c>
      <c r="F132" s="6">
        <v>1</v>
      </c>
      <c r="I132" s="5">
        <f t="shared" si="2"/>
        <v>1</v>
      </c>
      <c r="J132" s="1">
        <f>VLOOKUP(A132,'Deployment Ct Data'!A:K,7,FALSE)</f>
        <v>30.963000000000001</v>
      </c>
      <c r="K132" s="1">
        <f>VLOOKUP(A132,'Deployment Ct Data'!A:K,10,FALSE)</f>
        <v>-1.1060000000000016</v>
      </c>
      <c r="L132" s="1">
        <f>VLOOKUP(A132,'Deployment Ct Data'!A:K,8,FALSE)</f>
        <v>32.274999999999999</v>
      </c>
      <c r="M132" s="1">
        <f>VLOOKUP(A132,'Deployment Ct Data'!A:K,11,FALSE)</f>
        <v>-2.4179999999999993</v>
      </c>
    </row>
    <row r="133" spans="1:13" x14ac:dyDescent="0.25">
      <c r="A133" s="5">
        <v>153</v>
      </c>
      <c r="B133" s="1" t="s">
        <v>0</v>
      </c>
      <c r="C133" s="1" t="s">
        <v>5</v>
      </c>
      <c r="F133" s="6">
        <v>1</v>
      </c>
      <c r="I133" s="5">
        <f t="shared" si="2"/>
        <v>1</v>
      </c>
      <c r="J133" s="1">
        <f>VLOOKUP(A133,'Deployment Ct Data'!A:K,7,FALSE)</f>
        <v>32.985999999999997</v>
      </c>
      <c r="K133" s="1">
        <f>VLOOKUP(A133,'Deployment Ct Data'!A:K,10,FALSE)</f>
        <v>-1.9109999999999978</v>
      </c>
      <c r="L133" s="1">
        <f>VLOOKUP(A133,'Deployment Ct Data'!A:K,8,FALSE)</f>
        <v>33.999000000000002</v>
      </c>
      <c r="M133" s="1">
        <f>VLOOKUP(A133,'Deployment Ct Data'!A:K,11,FALSE)</f>
        <v>-2.924000000000003</v>
      </c>
    </row>
    <row r="134" spans="1:13" x14ac:dyDescent="0.25">
      <c r="A134" s="5">
        <v>154</v>
      </c>
      <c r="B134" s="1" t="s">
        <v>0</v>
      </c>
      <c r="C134" s="1" t="s">
        <v>5</v>
      </c>
      <c r="F134" s="6">
        <v>1</v>
      </c>
      <c r="I134" s="5">
        <f t="shared" si="2"/>
        <v>1</v>
      </c>
      <c r="J134" s="1">
        <f>VLOOKUP(A134,'Deployment Ct Data'!A:K,7,FALSE)</f>
        <v>33.981999999999999</v>
      </c>
      <c r="K134" s="1">
        <f>VLOOKUP(A134,'Deployment Ct Data'!A:K,10,FALSE)</f>
        <v>-3.5090000000000003</v>
      </c>
      <c r="L134" s="1">
        <f>VLOOKUP(A134,'Deployment Ct Data'!A:K,8,FALSE)</f>
        <v>51</v>
      </c>
      <c r="M134" s="1">
        <f>VLOOKUP(A134,'Deployment Ct Data'!A:K,11,FALSE)</f>
        <v>-20.527000000000001</v>
      </c>
    </row>
    <row r="135" spans="1:13" x14ac:dyDescent="0.25">
      <c r="A135" s="5">
        <v>155</v>
      </c>
      <c r="B135" s="1" t="s">
        <v>0</v>
      </c>
      <c r="C135" s="1" t="s">
        <v>5</v>
      </c>
      <c r="F135" s="6">
        <v>1</v>
      </c>
      <c r="I135" s="5">
        <f t="shared" si="2"/>
        <v>1</v>
      </c>
      <c r="J135" s="1">
        <f>VLOOKUP(A135,'Deployment Ct Data'!A:K,7,FALSE)</f>
        <v>26.83</v>
      </c>
      <c r="K135" s="1">
        <f>VLOOKUP(A135,'Deployment Ct Data'!A:K,10,FALSE)</f>
        <v>2.75</v>
      </c>
      <c r="L135" s="1">
        <f>VLOOKUP(A135,'Deployment Ct Data'!A:K,8,FALSE)</f>
        <v>27.98</v>
      </c>
      <c r="M135" s="1">
        <f>VLOOKUP(A135,'Deployment Ct Data'!A:K,11,FALSE)</f>
        <v>1.5999999999999979</v>
      </c>
    </row>
    <row r="136" spans="1:13" x14ac:dyDescent="0.25">
      <c r="A136" s="5">
        <v>156</v>
      </c>
      <c r="B136" s="1" t="s">
        <v>1</v>
      </c>
      <c r="C136" s="1" t="s">
        <v>5</v>
      </c>
      <c r="F136" s="5">
        <v>1</v>
      </c>
      <c r="I136" s="5">
        <f t="shared" si="2"/>
        <v>1</v>
      </c>
      <c r="J136" s="1">
        <f>VLOOKUP(A136,'Deployment Ct Data'!A:K,7,FALSE)</f>
        <v>24.927</v>
      </c>
      <c r="K136" s="1">
        <f>VLOOKUP(A136,'Deployment Ct Data'!A:K,10,FALSE)</f>
        <v>7.0130000000000017</v>
      </c>
      <c r="L136" s="1">
        <f>VLOOKUP(A136,'Deployment Ct Data'!A:K,8,FALSE)</f>
        <v>26.710999999999999</v>
      </c>
      <c r="M136" s="1">
        <f>VLOOKUP(A136,'Deployment Ct Data'!A:K,11,FALSE)</f>
        <v>5.2290000000000028</v>
      </c>
    </row>
    <row r="137" spans="1:13" x14ac:dyDescent="0.25">
      <c r="A137" s="5">
        <v>158</v>
      </c>
      <c r="B137" s="1" t="s">
        <v>0</v>
      </c>
      <c r="C137" s="1" t="s">
        <v>5</v>
      </c>
      <c r="F137" s="6">
        <v>1</v>
      </c>
      <c r="I137" s="5">
        <f t="shared" si="2"/>
        <v>1</v>
      </c>
      <c r="J137" s="1">
        <f>VLOOKUP(A137,'Deployment Ct Data'!A:K,7,FALSE)</f>
        <v>26.411000000000001</v>
      </c>
      <c r="K137" s="1">
        <f>VLOOKUP(A137,'Deployment Ct Data'!A:K,10,FALSE)</f>
        <v>7.7560000000000002</v>
      </c>
      <c r="L137" s="1">
        <f>VLOOKUP(A137,'Deployment Ct Data'!A:K,8,FALSE)</f>
        <v>27.058</v>
      </c>
      <c r="M137" s="1">
        <f>VLOOKUP(A137,'Deployment Ct Data'!A:K,11,FALSE)</f>
        <v>7.1090000000000018</v>
      </c>
    </row>
    <row r="138" spans="1:13" x14ac:dyDescent="0.25">
      <c r="A138" s="5">
        <v>160</v>
      </c>
      <c r="B138" s="1" t="s">
        <v>0</v>
      </c>
      <c r="C138" s="1" t="s">
        <v>5</v>
      </c>
      <c r="F138" s="6">
        <v>1</v>
      </c>
      <c r="I138" s="5">
        <f t="shared" si="2"/>
        <v>1</v>
      </c>
      <c r="J138" s="1">
        <f>VLOOKUP(A138,'Deployment Ct Data'!A:K,7,FALSE)</f>
        <v>29.606000000000002</v>
      </c>
      <c r="K138" s="1">
        <f>VLOOKUP(A138,'Deployment Ct Data'!A:K,10,FALSE)</f>
        <v>0.67999999999999972</v>
      </c>
      <c r="L138" s="1">
        <f>VLOOKUP(A138,'Deployment Ct Data'!A:K,8,FALSE)</f>
        <v>30.623999999999999</v>
      </c>
      <c r="M138" s="1">
        <f>VLOOKUP(A138,'Deployment Ct Data'!A:K,11,FALSE)</f>
        <v>-0.33799999999999741</v>
      </c>
    </row>
    <row r="139" spans="1:13" x14ac:dyDescent="0.25">
      <c r="A139" s="5">
        <v>161</v>
      </c>
      <c r="B139" s="1" t="s">
        <v>0</v>
      </c>
      <c r="C139" s="1" t="s">
        <v>5</v>
      </c>
      <c r="E139" s="18"/>
      <c r="F139" s="5">
        <v>1</v>
      </c>
      <c r="I139" s="5">
        <f t="shared" si="2"/>
        <v>1</v>
      </c>
      <c r="J139" s="1">
        <f>VLOOKUP(A139,'Deployment Ct Data'!A:K,7,FALSE)</f>
        <v>29.814</v>
      </c>
      <c r="K139" s="1">
        <f>VLOOKUP(A139,'Deployment Ct Data'!A:K,10,FALSE)</f>
        <v>0.63400000000000034</v>
      </c>
      <c r="L139" s="1">
        <f>VLOOKUP(A139,'Deployment Ct Data'!A:K,8,FALSE)</f>
        <v>30.440999999999999</v>
      </c>
      <c r="M139" s="1">
        <f>VLOOKUP(A139,'Deployment Ct Data'!A:K,11,FALSE)</f>
        <v>7.0000000000014495E-3</v>
      </c>
    </row>
    <row r="140" spans="1:13" x14ac:dyDescent="0.25">
      <c r="A140" s="5">
        <v>162</v>
      </c>
      <c r="B140" s="1" t="s">
        <v>0</v>
      </c>
      <c r="C140" s="1" t="s">
        <v>5</v>
      </c>
      <c r="F140" s="6">
        <v>1</v>
      </c>
      <c r="I140" s="5">
        <f t="shared" si="2"/>
        <v>1</v>
      </c>
      <c r="J140" s="1">
        <f>VLOOKUP(A140,'Deployment Ct Data'!A:K,7,FALSE)</f>
        <v>23.204000000000001</v>
      </c>
      <c r="K140" s="1">
        <f>VLOOKUP(A140,'Deployment Ct Data'!A:K,10,FALSE)</f>
        <v>10.332000000000001</v>
      </c>
      <c r="L140" s="1">
        <f>VLOOKUP(A140,'Deployment Ct Data'!A:K,8,FALSE)</f>
        <v>21.742000000000001</v>
      </c>
      <c r="M140" s="1">
        <f>VLOOKUP(A140,'Deployment Ct Data'!A:K,11,FALSE)</f>
        <v>11.794</v>
      </c>
    </row>
    <row r="141" spans="1:13" x14ac:dyDescent="0.25">
      <c r="A141" s="5">
        <v>163</v>
      </c>
      <c r="B141" s="3" t="s">
        <v>0</v>
      </c>
      <c r="C141" s="3" t="s">
        <v>5</v>
      </c>
      <c r="D141" s="3"/>
      <c r="E141" s="5"/>
      <c r="F141" s="6">
        <v>1</v>
      </c>
      <c r="I141" s="5">
        <f t="shared" si="2"/>
        <v>1</v>
      </c>
      <c r="J141" s="1">
        <f>VLOOKUP(A141,'Deployment Ct Data'!A:K,7,FALSE)</f>
        <v>28.052</v>
      </c>
      <c r="K141" s="1">
        <f>VLOOKUP(A141,'Deployment Ct Data'!A:K,10,FALSE)</f>
        <v>1.8419999999999987</v>
      </c>
      <c r="L141" s="1">
        <f>VLOOKUP(A141,'Deployment Ct Data'!A:K,8,FALSE)</f>
        <v>28.37</v>
      </c>
      <c r="M141" s="1">
        <f>VLOOKUP(A141,'Deployment Ct Data'!A:K,11,FALSE)</f>
        <v>1.5239999999999974</v>
      </c>
    </row>
    <row r="142" spans="1:13" x14ac:dyDescent="0.25">
      <c r="A142" s="5">
        <v>164</v>
      </c>
      <c r="B142" s="1" t="s">
        <v>0</v>
      </c>
      <c r="C142" s="1" t="s">
        <v>5</v>
      </c>
      <c r="F142" s="6">
        <v>1</v>
      </c>
      <c r="I142" s="5">
        <f t="shared" si="2"/>
        <v>1</v>
      </c>
      <c r="J142" s="1">
        <f>VLOOKUP(A142,'Deployment Ct Data'!A:K,7,FALSE)</f>
        <v>29.948</v>
      </c>
      <c r="K142" s="1">
        <f>VLOOKUP(A142,'Deployment Ct Data'!A:K,10,FALSE)</f>
        <v>0.49200000000000088</v>
      </c>
      <c r="L142" s="1">
        <f>VLOOKUP(A142,'Deployment Ct Data'!A:K,8,FALSE)</f>
        <v>31.45</v>
      </c>
      <c r="M142" s="1">
        <f>VLOOKUP(A142,'Deployment Ct Data'!A:K,11,FALSE)</f>
        <v>-1.009999999999998</v>
      </c>
    </row>
    <row r="143" spans="1:13" x14ac:dyDescent="0.25">
      <c r="A143" s="5">
        <v>166</v>
      </c>
      <c r="B143" s="1" t="s">
        <v>0</v>
      </c>
      <c r="C143" s="1" t="s">
        <v>5</v>
      </c>
      <c r="F143" s="6">
        <v>1</v>
      </c>
      <c r="I143" s="5">
        <f t="shared" si="2"/>
        <v>1</v>
      </c>
      <c r="J143" s="1">
        <f>VLOOKUP(A143,'Deployment Ct Data'!A:K,7,FALSE)</f>
        <v>26.978000000000002</v>
      </c>
      <c r="K143" s="1">
        <f>VLOOKUP(A143,'Deployment Ct Data'!A:K,10,FALSE)</f>
        <v>5.1879999999999953</v>
      </c>
      <c r="L143" s="1">
        <f>VLOOKUP(A143,'Deployment Ct Data'!A:K,8,FALSE)</f>
        <v>27.434999999999999</v>
      </c>
      <c r="M143" s="1">
        <f>VLOOKUP(A143,'Deployment Ct Data'!A:K,11,FALSE)</f>
        <v>4.7309999999999981</v>
      </c>
    </row>
    <row r="144" spans="1:13" x14ac:dyDescent="0.25">
      <c r="A144" s="5">
        <v>171</v>
      </c>
      <c r="B144" s="1" t="s">
        <v>0</v>
      </c>
      <c r="C144" s="1" t="s">
        <v>5</v>
      </c>
      <c r="F144" s="6">
        <v>1</v>
      </c>
      <c r="I144" s="5">
        <f t="shared" si="2"/>
        <v>1</v>
      </c>
      <c r="J144" s="1">
        <f>VLOOKUP(A144,'Deployment Ct Data'!A:K,7,FALSE)</f>
        <v>27.972999999999999</v>
      </c>
      <c r="K144" s="1">
        <f>VLOOKUP(A144,'Deployment Ct Data'!A:K,10,FALSE)</f>
        <v>9.4050000000000011</v>
      </c>
      <c r="L144" s="1">
        <f>VLOOKUP(A144,'Deployment Ct Data'!A:K,8,FALSE)</f>
        <v>28.408999999999999</v>
      </c>
      <c r="M144" s="1">
        <f>VLOOKUP(A144,'Deployment Ct Data'!A:K,11,FALSE)</f>
        <v>8.9690000000000012</v>
      </c>
    </row>
    <row r="145" spans="1:13" x14ac:dyDescent="0.25">
      <c r="A145" s="5">
        <v>172</v>
      </c>
      <c r="B145" s="1" t="s">
        <v>0</v>
      </c>
      <c r="C145" s="1" t="s">
        <v>5</v>
      </c>
      <c r="F145" s="6">
        <v>1</v>
      </c>
      <c r="I145" s="5">
        <f t="shared" si="2"/>
        <v>1</v>
      </c>
      <c r="J145" s="1">
        <f>VLOOKUP(A145,'Deployment Ct Data'!A:K,7,FALSE)</f>
        <v>21.56</v>
      </c>
      <c r="K145" s="1">
        <f>VLOOKUP(A145,'Deployment Ct Data'!A:K,10,FALSE)</f>
        <v>11.790000000000003</v>
      </c>
      <c r="L145" s="1">
        <f>VLOOKUP(A145,'Deployment Ct Data'!A:K,8,FALSE)</f>
        <v>28.966000000000001</v>
      </c>
      <c r="M145" s="1">
        <f>VLOOKUP(A145,'Deployment Ct Data'!A:K,11,FALSE)</f>
        <v>4.3840000000000003</v>
      </c>
    </row>
    <row r="146" spans="1:13" x14ac:dyDescent="0.25">
      <c r="A146" s="5">
        <v>173</v>
      </c>
      <c r="B146" s="1" t="s">
        <v>0</v>
      </c>
      <c r="C146" s="1" t="s">
        <v>5</v>
      </c>
      <c r="F146" s="6">
        <v>1</v>
      </c>
      <c r="I146" s="5">
        <f t="shared" si="2"/>
        <v>1</v>
      </c>
      <c r="J146" s="1">
        <f>VLOOKUP(A146,'Deployment Ct Data'!A:K,7,FALSE)</f>
        <v>37.691000000000003</v>
      </c>
      <c r="K146" s="1">
        <f>VLOOKUP(A146,'Deployment Ct Data'!A:K,10,FALSE)</f>
        <v>-8.4090000000000025</v>
      </c>
      <c r="L146" s="1">
        <f>VLOOKUP(A146,'Deployment Ct Data'!A:K,8,FALSE)</f>
        <v>41.469000000000001</v>
      </c>
      <c r="M146" s="1">
        <f>VLOOKUP(A146,'Deployment Ct Data'!A:K,11,FALSE)</f>
        <v>-12.187000000000001</v>
      </c>
    </row>
    <row r="147" spans="1:13" x14ac:dyDescent="0.25">
      <c r="A147" s="5">
        <v>175</v>
      </c>
      <c r="B147" s="3" t="s">
        <v>0</v>
      </c>
      <c r="C147" s="3" t="s">
        <v>5</v>
      </c>
      <c r="D147" s="3"/>
      <c r="E147" s="5"/>
      <c r="F147" s="6">
        <v>1</v>
      </c>
      <c r="I147" s="5">
        <f t="shared" si="2"/>
        <v>1</v>
      </c>
      <c r="J147" s="1">
        <f>VLOOKUP(A147,'Deployment Ct Data'!A:K,7,FALSE)</f>
        <v>34.582999999999998</v>
      </c>
      <c r="K147" s="1">
        <f>VLOOKUP(A147,'Deployment Ct Data'!A:K,10,FALSE)</f>
        <v>-6.0289999999999999</v>
      </c>
      <c r="L147" s="1">
        <f>VLOOKUP(A147,'Deployment Ct Data'!A:K,8,FALSE)</f>
        <v>33.973999999999997</v>
      </c>
      <c r="M147" s="1">
        <f>VLOOKUP(A147,'Deployment Ct Data'!A:K,11,FALSE)</f>
        <v>-5.4199999999999982</v>
      </c>
    </row>
    <row r="148" spans="1:13" x14ac:dyDescent="0.25">
      <c r="A148" s="5">
        <v>176</v>
      </c>
      <c r="B148" s="1" t="s">
        <v>0</v>
      </c>
      <c r="C148" s="1" t="s">
        <v>5</v>
      </c>
      <c r="F148" s="6">
        <v>1</v>
      </c>
      <c r="I148" s="5">
        <f t="shared" si="2"/>
        <v>1</v>
      </c>
      <c r="J148" s="1">
        <f>VLOOKUP(A148,'Deployment Ct Data'!A:K,7,FALSE)</f>
        <v>32.222999999999999</v>
      </c>
      <c r="K148" s="1">
        <f>VLOOKUP(A148,'Deployment Ct Data'!A:K,10,FALSE)</f>
        <v>-2.2379999999999995</v>
      </c>
      <c r="L148" s="1">
        <f>VLOOKUP(A148,'Deployment Ct Data'!A:K,8,FALSE)</f>
        <v>32.499000000000002</v>
      </c>
      <c r="M148" s="1">
        <f>VLOOKUP(A148,'Deployment Ct Data'!A:K,11,FALSE)</f>
        <v>-2.5140000000000029</v>
      </c>
    </row>
    <row r="149" spans="1:13" x14ac:dyDescent="0.25">
      <c r="A149" s="5">
        <v>177</v>
      </c>
      <c r="B149" s="1" t="s">
        <v>0</v>
      </c>
      <c r="C149" s="1" t="s">
        <v>5</v>
      </c>
      <c r="F149" s="6">
        <v>1</v>
      </c>
      <c r="I149" s="5">
        <f t="shared" si="2"/>
        <v>1</v>
      </c>
      <c r="J149" s="1">
        <f>VLOOKUP(A149,'Deployment Ct Data'!A:K,7,FALSE)</f>
        <v>18.003</v>
      </c>
      <c r="K149" s="1">
        <f>VLOOKUP(A149,'Deployment Ct Data'!A:K,10,FALSE)</f>
        <v>23.521000000000001</v>
      </c>
      <c r="L149" s="1">
        <f>VLOOKUP(A149,'Deployment Ct Data'!A:K,8,FALSE)</f>
        <v>20.350000000000001</v>
      </c>
      <c r="M149" s="1">
        <f>VLOOKUP(A149,'Deployment Ct Data'!A:K,11,FALSE)</f>
        <v>21.173999999999999</v>
      </c>
    </row>
    <row r="150" spans="1:13" x14ac:dyDescent="0.25">
      <c r="A150" s="5">
        <v>178</v>
      </c>
      <c r="B150" s="1" t="s">
        <v>0</v>
      </c>
      <c r="C150" s="1" t="s">
        <v>5</v>
      </c>
      <c r="F150" s="5">
        <v>1</v>
      </c>
      <c r="I150" s="5">
        <f t="shared" si="2"/>
        <v>1</v>
      </c>
      <c r="J150" s="1">
        <f>VLOOKUP(A150,'Deployment Ct Data'!A:K,7,FALSE)</f>
        <v>29.96</v>
      </c>
      <c r="K150" s="1">
        <f>VLOOKUP(A150,'Deployment Ct Data'!A:K,10,FALSE)</f>
        <v>1.9149999999999991</v>
      </c>
      <c r="L150" s="1">
        <f>VLOOKUP(A150,'Deployment Ct Data'!A:K,8,FALSE)</f>
        <v>31.751999999999999</v>
      </c>
      <c r="M150" s="1">
        <f>VLOOKUP(A150,'Deployment Ct Data'!A:K,11,FALSE)</f>
        <v>0.12300000000000111</v>
      </c>
    </row>
    <row r="151" spans="1:13" x14ac:dyDescent="0.25">
      <c r="A151" s="5">
        <v>179</v>
      </c>
      <c r="B151" s="1" t="s">
        <v>0</v>
      </c>
      <c r="C151" s="1" t="s">
        <v>5</v>
      </c>
      <c r="F151" s="6">
        <v>1</v>
      </c>
      <c r="I151" s="5">
        <f t="shared" si="2"/>
        <v>1</v>
      </c>
      <c r="J151" s="1">
        <f>VLOOKUP(A151,'Deployment Ct Data'!A:K,7,FALSE)</f>
        <v>51</v>
      </c>
      <c r="K151" s="1">
        <f>VLOOKUP(A151,'Deployment Ct Data'!A:K,10,FALSE)</f>
        <v>-21.968</v>
      </c>
      <c r="L151" s="1">
        <f>VLOOKUP(A151,'Deployment Ct Data'!A:K,8,FALSE)</f>
        <v>42.173000000000002</v>
      </c>
      <c r="M151" s="1">
        <f>VLOOKUP(A151,'Deployment Ct Data'!A:K,11,FALSE)</f>
        <v>-13.141000000000002</v>
      </c>
    </row>
    <row r="152" spans="1:13" x14ac:dyDescent="0.25">
      <c r="A152" s="5">
        <v>180</v>
      </c>
      <c r="B152" s="1" t="s">
        <v>0</v>
      </c>
      <c r="C152" s="1" t="s">
        <v>5</v>
      </c>
      <c r="F152" s="6">
        <v>1</v>
      </c>
      <c r="I152" s="5">
        <f t="shared" si="2"/>
        <v>1</v>
      </c>
      <c r="J152" s="1">
        <f>VLOOKUP(A152,'Deployment Ct Data'!A:K,7,FALSE)</f>
        <v>24.382000000000001</v>
      </c>
      <c r="K152" s="1">
        <f>VLOOKUP(A152,'Deployment Ct Data'!A:K,10,FALSE)</f>
        <v>26.617999999999999</v>
      </c>
      <c r="L152" s="1">
        <f>VLOOKUP(A152,'Deployment Ct Data'!A:K,8,FALSE)</f>
        <v>24.015000000000001</v>
      </c>
      <c r="M152" s="1">
        <f>VLOOKUP(A152,'Deployment Ct Data'!A:K,11,FALSE)</f>
        <v>26.984999999999999</v>
      </c>
    </row>
    <row r="153" spans="1:13" x14ac:dyDescent="0.25">
      <c r="A153" s="5">
        <v>181</v>
      </c>
      <c r="B153" s="1" t="s">
        <v>0</v>
      </c>
      <c r="C153" s="1" t="s">
        <v>5</v>
      </c>
      <c r="E153" s="18"/>
      <c r="F153" s="5">
        <v>1</v>
      </c>
      <c r="I153" s="5">
        <f t="shared" si="2"/>
        <v>1</v>
      </c>
      <c r="J153" s="1">
        <f>VLOOKUP(A153,'Deployment Ct Data'!A:K,7,FALSE)</f>
        <v>30.475000000000001</v>
      </c>
      <c r="K153" s="1">
        <f>VLOOKUP(A153,'Deployment Ct Data'!A:K,10,FALSE)</f>
        <v>-3.1630000000000003</v>
      </c>
      <c r="L153" s="1">
        <f>VLOOKUP(A153,'Deployment Ct Data'!A:K,8,FALSE)</f>
        <v>31.870999999999999</v>
      </c>
      <c r="M153" s="1">
        <f>VLOOKUP(A153,'Deployment Ct Data'!A:K,11,FALSE)</f>
        <v>-4.5589999999999975</v>
      </c>
    </row>
    <row r="154" spans="1:13" x14ac:dyDescent="0.25">
      <c r="A154" s="5">
        <v>182</v>
      </c>
      <c r="B154" s="1" t="s">
        <v>0</v>
      </c>
      <c r="C154" s="1" t="s">
        <v>5</v>
      </c>
      <c r="F154" s="6">
        <v>1</v>
      </c>
      <c r="I154" s="5">
        <f t="shared" si="2"/>
        <v>1</v>
      </c>
      <c r="J154" s="1">
        <f>VLOOKUP(A154,'Deployment Ct Data'!A:K,7,FALSE)</f>
        <v>27.978999999999999</v>
      </c>
      <c r="K154" s="1">
        <f>VLOOKUP(A154,'Deployment Ct Data'!A:K,10,FALSE)</f>
        <v>12.058999999999997</v>
      </c>
      <c r="L154" s="1">
        <f>VLOOKUP(A154,'Deployment Ct Data'!A:K,8,FALSE)</f>
        <v>29.597999999999999</v>
      </c>
      <c r="M154" s="1">
        <f>VLOOKUP(A154,'Deployment Ct Data'!A:K,11,FALSE)</f>
        <v>10.439999999999998</v>
      </c>
    </row>
    <row r="155" spans="1:13" x14ac:dyDescent="0.25">
      <c r="A155" s="5">
        <v>183</v>
      </c>
      <c r="B155" s="1" t="s">
        <v>0</v>
      </c>
      <c r="C155" s="1" t="s">
        <v>5</v>
      </c>
      <c r="F155" s="6">
        <v>1</v>
      </c>
      <c r="I155" s="5">
        <f t="shared" si="2"/>
        <v>1</v>
      </c>
      <c r="J155" s="1">
        <f>VLOOKUP(A155,'Deployment Ct Data'!A:K,7,FALSE)</f>
        <v>27.78</v>
      </c>
      <c r="K155" s="1">
        <f>VLOOKUP(A155,'Deployment Ct Data'!A:K,10,FALSE)</f>
        <v>2.4079999999999977</v>
      </c>
      <c r="L155" s="1">
        <f>VLOOKUP(A155,'Deployment Ct Data'!A:K,8,FALSE)</f>
        <v>28.876999999999999</v>
      </c>
      <c r="M155" s="1">
        <f>VLOOKUP(A155,'Deployment Ct Data'!A:K,11,FALSE)</f>
        <v>1.3109999999999999</v>
      </c>
    </row>
    <row r="156" spans="1:13" x14ac:dyDescent="0.25">
      <c r="A156" s="5">
        <v>184</v>
      </c>
      <c r="B156" s="1" t="s">
        <v>0</v>
      </c>
      <c r="C156" s="1" t="s">
        <v>5</v>
      </c>
      <c r="F156" s="6">
        <v>1</v>
      </c>
      <c r="I156" s="5">
        <f t="shared" si="2"/>
        <v>1</v>
      </c>
      <c r="J156" s="1">
        <f>VLOOKUP(A156,'Deployment Ct Data'!A:K,7,FALSE)</f>
        <v>28.420999999999999</v>
      </c>
      <c r="K156" s="1">
        <f>VLOOKUP(A156,'Deployment Ct Data'!A:K,10,FALSE)</f>
        <v>1.8140000000000001</v>
      </c>
      <c r="L156" s="1">
        <f>VLOOKUP(A156,'Deployment Ct Data'!A:K,8,FALSE)</f>
        <v>29.974</v>
      </c>
      <c r="M156" s="1">
        <f>VLOOKUP(A156,'Deployment Ct Data'!A:K,11,FALSE)</f>
        <v>0.26099999999999923</v>
      </c>
    </row>
    <row r="157" spans="1:13" x14ac:dyDescent="0.25">
      <c r="A157" s="5">
        <v>185</v>
      </c>
      <c r="B157" s="1" t="s">
        <v>0</v>
      </c>
      <c r="C157" s="1" t="s">
        <v>5</v>
      </c>
      <c r="E157" s="18"/>
      <c r="F157" s="6">
        <v>1</v>
      </c>
      <c r="I157" s="5">
        <f t="shared" si="2"/>
        <v>1</v>
      </c>
      <c r="J157" s="1">
        <f>VLOOKUP(A157,'Deployment Ct Data'!A:K,7,FALSE)</f>
        <v>21.346</v>
      </c>
      <c r="K157" s="1">
        <f>VLOOKUP(A157,'Deployment Ct Data'!A:K,10,FALSE)</f>
        <v>16.733000000000001</v>
      </c>
      <c r="L157" s="1">
        <f>VLOOKUP(A157,'Deployment Ct Data'!A:K,8,FALSE)</f>
        <v>22.036999999999999</v>
      </c>
      <c r="M157" s="1">
        <f>VLOOKUP(A157,'Deployment Ct Data'!A:K,11,FALSE)</f>
        <v>16.042000000000002</v>
      </c>
    </row>
    <row r="158" spans="1:13" x14ac:dyDescent="0.25">
      <c r="A158" s="5">
        <v>186</v>
      </c>
      <c r="B158" s="1" t="s">
        <v>0</v>
      </c>
      <c r="C158" s="1" t="s">
        <v>5</v>
      </c>
      <c r="F158" s="6">
        <v>1</v>
      </c>
      <c r="I158" s="5">
        <f t="shared" si="2"/>
        <v>1</v>
      </c>
      <c r="J158" s="1">
        <f>VLOOKUP(A158,'Deployment Ct Data'!A:K,7,FALSE)</f>
        <v>29.837</v>
      </c>
      <c r="K158" s="1">
        <f>VLOOKUP(A158,'Deployment Ct Data'!A:K,10,FALSE)</f>
        <v>0.11700000000000088</v>
      </c>
      <c r="L158" s="1">
        <f>VLOOKUP(A158,'Deployment Ct Data'!A:K,8,FALSE)</f>
        <v>29.681000000000001</v>
      </c>
      <c r="M158" s="1">
        <f>VLOOKUP(A158,'Deployment Ct Data'!A:K,11,FALSE)</f>
        <v>0.27299999999999969</v>
      </c>
    </row>
    <row r="159" spans="1:13" x14ac:dyDescent="0.25">
      <c r="A159" s="5">
        <v>187</v>
      </c>
      <c r="B159" s="1" t="s">
        <v>0</v>
      </c>
      <c r="C159" s="1" t="s">
        <v>5</v>
      </c>
      <c r="F159" s="6">
        <v>1</v>
      </c>
      <c r="I159" s="5">
        <f t="shared" si="2"/>
        <v>1</v>
      </c>
      <c r="J159" s="1">
        <f>VLOOKUP(A159,'Deployment Ct Data'!A:K,7,FALSE)</f>
        <v>30.850999999999999</v>
      </c>
      <c r="K159" s="1">
        <f>VLOOKUP(A159,'Deployment Ct Data'!A:K,10,FALSE)</f>
        <v>2.3969999999999985</v>
      </c>
      <c r="L159" s="1">
        <f>VLOOKUP(A159,'Deployment Ct Data'!A:K,8,FALSE)</f>
        <v>31.323</v>
      </c>
      <c r="M159" s="1">
        <f>VLOOKUP(A159,'Deployment Ct Data'!A:K,11,FALSE)</f>
        <v>1.9249999999999972</v>
      </c>
    </row>
    <row r="160" spans="1:13" x14ac:dyDescent="0.25">
      <c r="A160" s="5">
        <v>188</v>
      </c>
      <c r="B160" s="1" t="s">
        <v>0</v>
      </c>
      <c r="C160" s="1" t="s">
        <v>5</v>
      </c>
      <c r="E160" s="18"/>
      <c r="F160" s="6">
        <v>1</v>
      </c>
      <c r="I160" s="5">
        <f t="shared" si="2"/>
        <v>1</v>
      </c>
      <c r="J160" s="1">
        <f>VLOOKUP(A160,'Deployment Ct Data'!A:K,7,FALSE)</f>
        <v>22.962</v>
      </c>
      <c r="K160" s="1">
        <f>VLOOKUP(A160,'Deployment Ct Data'!A:K,10,FALSE)</f>
        <v>12.458000000000002</v>
      </c>
      <c r="L160" s="1">
        <f>VLOOKUP(A160,'Deployment Ct Data'!A:K,8,FALSE)</f>
        <v>23.693000000000001</v>
      </c>
      <c r="M160" s="1">
        <f>VLOOKUP(A160,'Deployment Ct Data'!A:K,11,FALSE)</f>
        <v>11.727</v>
      </c>
    </row>
    <row r="161" spans="1:13" x14ac:dyDescent="0.25">
      <c r="A161" s="5">
        <v>190</v>
      </c>
      <c r="B161" s="3" t="s">
        <v>0</v>
      </c>
      <c r="C161" s="3" t="s">
        <v>5</v>
      </c>
      <c r="D161" s="3"/>
      <c r="E161" s="5"/>
      <c r="F161" s="6">
        <v>1</v>
      </c>
      <c r="I161" s="5">
        <f t="shared" si="2"/>
        <v>1</v>
      </c>
      <c r="J161" s="1">
        <f>VLOOKUP(A161,'Deployment Ct Data'!A:K,7,FALSE)</f>
        <v>34.332000000000001</v>
      </c>
      <c r="K161" s="1">
        <f>VLOOKUP(A161,'Deployment Ct Data'!A:K,10,FALSE)</f>
        <v>-1.7109999999999985</v>
      </c>
      <c r="L161" s="1">
        <f>VLOOKUP(A161,'Deployment Ct Data'!A:K,8,FALSE)</f>
        <v>33.996000000000002</v>
      </c>
      <c r="M161" s="1">
        <f>VLOOKUP(A161,'Deployment Ct Data'!A:K,11,FALSE)</f>
        <v>-1.375</v>
      </c>
    </row>
    <row r="162" spans="1:13" x14ac:dyDescent="0.25">
      <c r="A162" s="5">
        <v>191</v>
      </c>
      <c r="B162" s="1" t="s">
        <v>1</v>
      </c>
      <c r="C162" s="1" t="s">
        <v>5</v>
      </c>
      <c r="E162" s="4"/>
      <c r="F162" s="6">
        <v>1</v>
      </c>
      <c r="I162" s="5">
        <f t="shared" si="2"/>
        <v>1</v>
      </c>
      <c r="J162" s="1">
        <f>VLOOKUP(A162,'Deployment Ct Data'!A:K,7,FALSE)</f>
        <v>36.341000000000001</v>
      </c>
      <c r="K162" s="1">
        <f>VLOOKUP(A162,'Deployment Ct Data'!A:K,10,FALSE)</f>
        <v>-6.0990000000000002</v>
      </c>
      <c r="L162" s="1">
        <f>VLOOKUP(A162,'Deployment Ct Data'!A:K,8,FALSE)</f>
        <v>37.534999999999997</v>
      </c>
      <c r="M162" s="1">
        <f>VLOOKUP(A162,'Deployment Ct Data'!A:K,11,FALSE)</f>
        <v>-7.2929999999999957</v>
      </c>
    </row>
    <row r="163" spans="1:13" x14ac:dyDescent="0.25">
      <c r="A163" s="5">
        <v>192</v>
      </c>
      <c r="B163" s="1" t="s">
        <v>0</v>
      </c>
      <c r="C163" s="1" t="s">
        <v>5</v>
      </c>
      <c r="F163" s="6">
        <v>1</v>
      </c>
      <c r="I163" s="5">
        <f t="shared" si="2"/>
        <v>1</v>
      </c>
      <c r="J163" s="1">
        <f>VLOOKUP(A163,'Deployment Ct Data'!A:K,7,FALSE)</f>
        <v>31.6</v>
      </c>
      <c r="K163" s="1">
        <f>VLOOKUP(A163,'Deployment Ct Data'!A:K,10,FALSE)</f>
        <v>-1.3030000000000008</v>
      </c>
      <c r="L163" s="1">
        <f>VLOOKUP(A163,'Deployment Ct Data'!A:K,8,FALSE)</f>
        <v>31.974</v>
      </c>
      <c r="M163" s="1">
        <f>VLOOKUP(A163,'Deployment Ct Data'!A:K,11,FALSE)</f>
        <v>-1.6769999999999996</v>
      </c>
    </row>
    <row r="164" spans="1:13" x14ac:dyDescent="0.25">
      <c r="A164" s="5">
        <v>193</v>
      </c>
      <c r="B164" s="1" t="s">
        <v>0</v>
      </c>
      <c r="C164" s="1" t="s">
        <v>5</v>
      </c>
      <c r="F164" s="6">
        <v>1</v>
      </c>
      <c r="I164" s="5">
        <f t="shared" si="2"/>
        <v>1</v>
      </c>
      <c r="J164" s="1">
        <f>VLOOKUP(A164,'Deployment Ct Data'!A:K,7,FALSE)</f>
        <v>22.702000000000002</v>
      </c>
      <c r="K164" s="1">
        <f>VLOOKUP(A164,'Deployment Ct Data'!A:K,10,FALSE)</f>
        <v>11.212999999999997</v>
      </c>
      <c r="L164" s="1">
        <f>VLOOKUP(A164,'Deployment Ct Data'!A:K,8,FALSE)</f>
        <v>24.434999999999999</v>
      </c>
      <c r="M164" s="1">
        <f>VLOOKUP(A164,'Deployment Ct Data'!A:K,11,FALSE)</f>
        <v>9.48</v>
      </c>
    </row>
    <row r="165" spans="1:13" x14ac:dyDescent="0.25">
      <c r="A165" s="5">
        <v>194</v>
      </c>
      <c r="B165" s="1" t="s">
        <v>0</v>
      </c>
      <c r="C165" s="1" t="s">
        <v>5</v>
      </c>
      <c r="F165" s="6">
        <v>1</v>
      </c>
      <c r="I165" s="5">
        <f t="shared" si="2"/>
        <v>1</v>
      </c>
      <c r="J165" s="1">
        <f>VLOOKUP(A165,'Deployment Ct Data'!A:K,7,FALSE)</f>
        <v>22.593</v>
      </c>
      <c r="K165" s="1">
        <f>VLOOKUP(A165,'Deployment Ct Data'!A:K,10,FALSE)</f>
        <v>14.169</v>
      </c>
      <c r="L165" s="1">
        <f>VLOOKUP(A165,'Deployment Ct Data'!A:K,8,FALSE)</f>
        <v>22.920999999999999</v>
      </c>
      <c r="M165" s="1">
        <f>VLOOKUP(A165,'Deployment Ct Data'!A:K,11,FALSE)</f>
        <v>13.841000000000001</v>
      </c>
    </row>
    <row r="166" spans="1:13" x14ac:dyDescent="0.25">
      <c r="A166" s="5">
        <v>195</v>
      </c>
      <c r="B166" s="1" t="s">
        <v>0</v>
      </c>
      <c r="C166" s="1" t="s">
        <v>5</v>
      </c>
      <c r="F166" s="6">
        <v>1</v>
      </c>
      <c r="I166" s="5">
        <f t="shared" si="2"/>
        <v>1</v>
      </c>
      <c r="J166" s="1">
        <f>VLOOKUP(A166,'Deployment Ct Data'!A:K,7,FALSE)</f>
        <v>31.725999999999999</v>
      </c>
      <c r="K166" s="1">
        <f>VLOOKUP(A166,'Deployment Ct Data'!A:K,10,FALSE)</f>
        <v>-1.5309999999999988</v>
      </c>
      <c r="L166" s="1">
        <f>VLOOKUP(A166,'Deployment Ct Data'!A:K,8,FALSE)</f>
        <v>32.177</v>
      </c>
      <c r="M166" s="1">
        <f>VLOOKUP(A166,'Deployment Ct Data'!A:K,11,FALSE)</f>
        <v>-1.9819999999999993</v>
      </c>
    </row>
    <row r="167" spans="1:13" x14ac:dyDescent="0.25">
      <c r="A167" s="5">
        <v>196</v>
      </c>
      <c r="B167" s="1" t="s">
        <v>0</v>
      </c>
      <c r="C167" s="1" t="s">
        <v>5</v>
      </c>
      <c r="F167" s="6">
        <v>1</v>
      </c>
      <c r="I167" s="5">
        <f t="shared" si="2"/>
        <v>1</v>
      </c>
      <c r="J167" s="1">
        <f>VLOOKUP(A167,'Deployment Ct Data'!A:K,7,FALSE)</f>
        <v>37.243000000000002</v>
      </c>
      <c r="K167" s="1">
        <f>VLOOKUP(A167,'Deployment Ct Data'!A:K,10,FALSE)</f>
        <v>-6.0790000000000006</v>
      </c>
      <c r="L167" s="1">
        <f>VLOOKUP(A167,'Deployment Ct Data'!A:K,8,FALSE)</f>
        <v>38.433</v>
      </c>
      <c r="M167" s="1">
        <f>VLOOKUP(A167,'Deployment Ct Data'!A:K,11,FALSE)</f>
        <v>-7.2689999999999984</v>
      </c>
    </row>
    <row r="168" spans="1:13" x14ac:dyDescent="0.25">
      <c r="A168" s="5">
        <v>199</v>
      </c>
      <c r="B168" s="1" t="s">
        <v>0</v>
      </c>
      <c r="C168" s="5" t="s">
        <v>5</v>
      </c>
      <c r="F168" s="6">
        <v>1</v>
      </c>
      <c r="I168" s="5">
        <f t="shared" si="2"/>
        <v>1</v>
      </c>
      <c r="J168" s="1">
        <f>VLOOKUP(A168,'Deployment Ct Data'!A:K,7,FALSE)</f>
        <v>30.945</v>
      </c>
      <c r="K168" s="1">
        <f>VLOOKUP(A168,'Deployment Ct Data'!A:K,10,FALSE)</f>
        <v>-1.0740000000000016</v>
      </c>
      <c r="L168" s="1">
        <f>VLOOKUP(A168,'Deployment Ct Data'!A:K,8,FALSE)</f>
        <v>31.809000000000001</v>
      </c>
      <c r="M168" s="1">
        <f>VLOOKUP(A168,'Deployment Ct Data'!A:K,11,FALSE)</f>
        <v>-1.9380000000000024</v>
      </c>
    </row>
    <row r="169" spans="1:13" x14ac:dyDescent="0.25">
      <c r="A169" s="5">
        <v>200</v>
      </c>
      <c r="B169" s="1" t="s">
        <v>0</v>
      </c>
      <c r="C169" s="1" t="s">
        <v>5</v>
      </c>
      <c r="F169" s="6">
        <v>1</v>
      </c>
      <c r="I169" s="5">
        <f t="shared" si="2"/>
        <v>1</v>
      </c>
      <c r="J169" s="1">
        <f>VLOOKUP(A169,'Deployment Ct Data'!A:K,7,FALSE)</f>
        <v>29.823</v>
      </c>
      <c r="K169" s="1">
        <f>VLOOKUP(A169,'Deployment Ct Data'!A:K,10,FALSE)</f>
        <v>-0.30300000000000082</v>
      </c>
      <c r="L169" s="1">
        <f>VLOOKUP(A169,'Deployment Ct Data'!A:K,8,FALSE)</f>
        <v>30.463999999999999</v>
      </c>
      <c r="M169" s="1">
        <f>VLOOKUP(A169,'Deployment Ct Data'!A:K,11,FALSE)</f>
        <v>-0.94399999999999906</v>
      </c>
    </row>
    <row r="170" spans="1:13" x14ac:dyDescent="0.25">
      <c r="A170" s="5">
        <v>201</v>
      </c>
      <c r="B170" s="3" t="s">
        <v>0</v>
      </c>
      <c r="C170" s="3" t="s">
        <v>5</v>
      </c>
      <c r="D170" s="3"/>
      <c r="E170" s="5"/>
      <c r="F170" s="6">
        <v>1</v>
      </c>
      <c r="I170" s="5">
        <f t="shared" si="2"/>
        <v>1</v>
      </c>
      <c r="J170" s="1">
        <f>VLOOKUP(A170,'Deployment Ct Data'!A:K,7,FALSE)</f>
        <v>51</v>
      </c>
      <c r="K170" s="1">
        <f>VLOOKUP(A170,'Deployment Ct Data'!A:K,10,FALSE)</f>
        <v>-19.515000000000001</v>
      </c>
      <c r="L170" s="1">
        <f>VLOOKUP(A170,'Deployment Ct Data'!A:K,8,FALSE)</f>
        <v>51</v>
      </c>
      <c r="M170" s="1">
        <f>VLOOKUP(A170,'Deployment Ct Data'!A:K,11,FALSE)</f>
        <v>-19.515000000000001</v>
      </c>
    </row>
    <row r="171" spans="1:13" x14ac:dyDescent="0.25">
      <c r="A171" s="5">
        <v>202</v>
      </c>
      <c r="B171" s="1" t="s">
        <v>0</v>
      </c>
      <c r="C171" s="1" t="s">
        <v>5</v>
      </c>
      <c r="F171" s="6">
        <v>1</v>
      </c>
      <c r="I171" s="5">
        <f t="shared" si="2"/>
        <v>1</v>
      </c>
      <c r="J171" s="1">
        <f>VLOOKUP(A171,'Deployment Ct Data'!A:K,7,FALSE)</f>
        <v>29.452000000000002</v>
      </c>
      <c r="K171" s="1">
        <f>VLOOKUP(A171,'Deployment Ct Data'!A:K,10,FALSE)</f>
        <v>3.2940000000000005</v>
      </c>
      <c r="L171" s="1">
        <f>VLOOKUP(A171,'Deployment Ct Data'!A:K,8,FALSE)</f>
        <v>29.841999999999999</v>
      </c>
      <c r="M171" s="1">
        <f>VLOOKUP(A171,'Deployment Ct Data'!A:K,11,FALSE)</f>
        <v>2.9040000000000035</v>
      </c>
    </row>
    <row r="172" spans="1:13" x14ac:dyDescent="0.25">
      <c r="A172" s="5">
        <v>203</v>
      </c>
      <c r="B172" s="1" t="s">
        <v>0</v>
      </c>
      <c r="C172" s="1" t="s">
        <v>5</v>
      </c>
      <c r="F172" s="6">
        <v>1</v>
      </c>
      <c r="I172" s="5">
        <f t="shared" si="2"/>
        <v>1</v>
      </c>
      <c r="J172" s="1">
        <f>VLOOKUP(A172,'Deployment Ct Data'!A:K,7,FALSE)</f>
        <v>33.308999999999997</v>
      </c>
      <c r="K172" s="1">
        <f>VLOOKUP(A172,'Deployment Ct Data'!A:K,10,FALSE)</f>
        <v>-3.8249999999999957</v>
      </c>
      <c r="L172" s="1">
        <f>VLOOKUP(A172,'Deployment Ct Data'!A:K,8,FALSE)</f>
        <v>34.822000000000003</v>
      </c>
      <c r="M172" s="1">
        <f>VLOOKUP(A172,'Deployment Ct Data'!A:K,11,FALSE)</f>
        <v>-5.338000000000001</v>
      </c>
    </row>
    <row r="173" spans="1:13" x14ac:dyDescent="0.25">
      <c r="A173" s="5">
        <v>205</v>
      </c>
      <c r="B173" s="1" t="s">
        <v>0</v>
      </c>
      <c r="C173" s="1" t="s">
        <v>5</v>
      </c>
      <c r="F173" s="6">
        <v>1</v>
      </c>
      <c r="I173" s="5">
        <f t="shared" si="2"/>
        <v>1</v>
      </c>
      <c r="J173" s="1">
        <f>VLOOKUP(A173,'Deployment Ct Data'!A:K,7,FALSE)</f>
        <v>25.952999999999999</v>
      </c>
      <c r="K173" s="1">
        <f>VLOOKUP(A173,'Deployment Ct Data'!A:K,10,FALSE)</f>
        <v>4.0710000000000015</v>
      </c>
      <c r="L173" s="1">
        <f>VLOOKUP(A173,'Deployment Ct Data'!A:K,8,FALSE)</f>
        <v>26.292000000000002</v>
      </c>
      <c r="M173" s="1">
        <f>VLOOKUP(A173,'Deployment Ct Data'!A:K,11,FALSE)</f>
        <v>3.7319999999999993</v>
      </c>
    </row>
    <row r="174" spans="1:13" x14ac:dyDescent="0.25">
      <c r="A174" s="5">
        <v>207</v>
      </c>
      <c r="B174" s="1" t="s">
        <v>0</v>
      </c>
      <c r="C174" s="1" t="s">
        <v>5</v>
      </c>
      <c r="F174" s="6">
        <v>1</v>
      </c>
      <c r="I174" s="5">
        <f t="shared" si="2"/>
        <v>1</v>
      </c>
      <c r="J174" s="1">
        <f>VLOOKUP(A174,'Deployment Ct Data'!A:K,7,FALSE)</f>
        <v>21.625</v>
      </c>
      <c r="K174" s="1">
        <f>VLOOKUP(A174,'Deployment Ct Data'!A:K,10,FALSE)</f>
        <v>19.255000000000003</v>
      </c>
      <c r="L174" s="1">
        <f>VLOOKUP(A174,'Deployment Ct Data'!A:K,8,FALSE)</f>
        <v>21.986000000000001</v>
      </c>
      <c r="M174" s="1">
        <f>VLOOKUP(A174,'Deployment Ct Data'!A:K,11,FALSE)</f>
        <v>18.894000000000002</v>
      </c>
    </row>
    <row r="175" spans="1:13" x14ac:dyDescent="0.25">
      <c r="A175" s="5">
        <v>208</v>
      </c>
      <c r="B175" s="1" t="s">
        <v>0</v>
      </c>
      <c r="C175" s="1" t="s">
        <v>5</v>
      </c>
      <c r="F175" s="6">
        <v>1</v>
      </c>
      <c r="I175" s="5">
        <f t="shared" si="2"/>
        <v>1</v>
      </c>
      <c r="J175" s="1">
        <f>VLOOKUP(A175,'Deployment Ct Data'!A:K,7,FALSE)</f>
        <v>28.686</v>
      </c>
      <c r="K175" s="1">
        <f>VLOOKUP(A175,'Deployment Ct Data'!A:K,10,FALSE)</f>
        <v>2.16</v>
      </c>
      <c r="L175" s="1">
        <f>VLOOKUP(A175,'Deployment Ct Data'!A:K,8,FALSE)</f>
        <v>29.334</v>
      </c>
      <c r="M175" s="1">
        <f>VLOOKUP(A175,'Deployment Ct Data'!A:K,11,FALSE)</f>
        <v>1.5120000000000005</v>
      </c>
    </row>
    <row r="176" spans="1:13" x14ac:dyDescent="0.25">
      <c r="A176" s="5">
        <v>210</v>
      </c>
      <c r="B176" s="1" t="s">
        <v>0</v>
      </c>
      <c r="C176" s="1" t="s">
        <v>5</v>
      </c>
      <c r="F176" s="6">
        <v>1</v>
      </c>
      <c r="I176" s="5">
        <f t="shared" si="2"/>
        <v>1</v>
      </c>
      <c r="J176" s="1">
        <f>VLOOKUP(A176,'Deployment Ct Data'!A:K,7,FALSE)</f>
        <v>34.441000000000003</v>
      </c>
      <c r="K176" s="1">
        <f>VLOOKUP(A176,'Deployment Ct Data'!A:K,10,FALSE)</f>
        <v>-6.1960000000000015</v>
      </c>
      <c r="L176" s="1">
        <f>VLOOKUP(A176,'Deployment Ct Data'!A:K,8,FALSE)</f>
        <v>35.290999999999997</v>
      </c>
      <c r="M176" s="1">
        <f>VLOOKUP(A176,'Deployment Ct Data'!A:K,11,FALSE)</f>
        <v>-7.0459999999999958</v>
      </c>
    </row>
    <row r="177" spans="1:13" x14ac:dyDescent="0.25">
      <c r="A177" s="5">
        <v>212</v>
      </c>
      <c r="B177" s="1" t="s">
        <v>0</v>
      </c>
      <c r="C177" s="1" t="s">
        <v>5</v>
      </c>
      <c r="F177" s="6">
        <v>1</v>
      </c>
      <c r="I177" s="5">
        <f t="shared" si="2"/>
        <v>1</v>
      </c>
      <c r="J177" s="1">
        <f>VLOOKUP(A177,'Deployment Ct Data'!A:K,7,FALSE)</f>
        <v>24.937999999999999</v>
      </c>
      <c r="K177" s="1">
        <f>VLOOKUP(A177,'Deployment Ct Data'!A:K,10,FALSE)</f>
        <v>7.52</v>
      </c>
      <c r="L177" s="1">
        <f>VLOOKUP(A177,'Deployment Ct Data'!A:K,8,FALSE)</f>
        <v>25.382999999999999</v>
      </c>
      <c r="M177" s="1">
        <f>VLOOKUP(A177,'Deployment Ct Data'!A:K,11,FALSE)</f>
        <v>7.0749999999999993</v>
      </c>
    </row>
    <row r="178" spans="1:13" x14ac:dyDescent="0.25">
      <c r="A178" s="5">
        <v>213</v>
      </c>
      <c r="B178" s="1" t="s">
        <v>0</v>
      </c>
      <c r="C178" s="1" t="s">
        <v>5</v>
      </c>
      <c r="E178" s="18"/>
      <c r="F178" s="6">
        <v>1</v>
      </c>
      <c r="I178" s="5">
        <f t="shared" si="2"/>
        <v>1</v>
      </c>
      <c r="J178" s="1">
        <f>VLOOKUP(A178,'Deployment Ct Data'!A:K,7,FALSE)</f>
        <v>29.827999999999999</v>
      </c>
      <c r="K178" s="1">
        <f>VLOOKUP(A178,'Deployment Ct Data'!A:K,10,FALSE)</f>
        <v>3.2339999999999982</v>
      </c>
      <c r="L178" s="1">
        <f>VLOOKUP(A178,'Deployment Ct Data'!A:K,8,FALSE)</f>
        <v>30.565999999999999</v>
      </c>
      <c r="M178" s="1">
        <f>VLOOKUP(A178,'Deployment Ct Data'!A:K,11,FALSE)</f>
        <v>2.4959999999999987</v>
      </c>
    </row>
    <row r="179" spans="1:13" x14ac:dyDescent="0.25">
      <c r="A179" s="5">
        <v>214</v>
      </c>
      <c r="B179" s="1" t="s">
        <v>0</v>
      </c>
      <c r="C179" s="1" t="s">
        <v>5</v>
      </c>
      <c r="E179" s="18"/>
      <c r="F179" s="6">
        <v>1</v>
      </c>
      <c r="I179" s="5">
        <f t="shared" si="2"/>
        <v>1</v>
      </c>
      <c r="J179" s="1">
        <f>VLOOKUP(A179,'Deployment Ct Data'!A:K,7,FALSE)</f>
        <v>30.436</v>
      </c>
      <c r="K179" s="1">
        <f>VLOOKUP(A179,'Deployment Ct Data'!A:K,10,FALSE)</f>
        <v>0.18199999999999861</v>
      </c>
      <c r="L179" s="1">
        <f>VLOOKUP(A179,'Deployment Ct Data'!A:K,8,FALSE)</f>
        <v>31.114000000000001</v>
      </c>
      <c r="M179" s="1">
        <f>VLOOKUP(A179,'Deployment Ct Data'!A:K,11,FALSE)</f>
        <v>-0.49600000000000222</v>
      </c>
    </row>
    <row r="180" spans="1:13" x14ac:dyDescent="0.25">
      <c r="A180" s="5">
        <v>216</v>
      </c>
      <c r="B180" s="1" t="s">
        <v>0</v>
      </c>
      <c r="C180" s="1" t="s">
        <v>5</v>
      </c>
      <c r="F180" s="6">
        <v>1</v>
      </c>
      <c r="I180" s="5">
        <f t="shared" si="2"/>
        <v>1</v>
      </c>
      <c r="J180" s="1">
        <f>VLOOKUP(A180,'Deployment Ct Data'!A:K,7,FALSE)</f>
        <v>28.358000000000001</v>
      </c>
      <c r="K180" s="1">
        <f>VLOOKUP(A180,'Deployment Ct Data'!A:K,10,FALSE)</f>
        <v>1.2289999999999992</v>
      </c>
      <c r="L180" s="1">
        <f>VLOOKUP(A180,'Deployment Ct Data'!A:K,8,FALSE)</f>
        <v>29.378</v>
      </c>
      <c r="M180" s="1">
        <f>VLOOKUP(A180,'Deployment Ct Data'!A:K,11,FALSE)</f>
        <v>0.20899999999999963</v>
      </c>
    </row>
    <row r="181" spans="1:13" x14ac:dyDescent="0.25">
      <c r="A181" s="5">
        <v>217</v>
      </c>
      <c r="B181" s="1" t="s">
        <v>0</v>
      </c>
      <c r="C181" s="1" t="s">
        <v>5</v>
      </c>
      <c r="F181" s="6">
        <v>1</v>
      </c>
      <c r="I181" s="5">
        <f t="shared" si="2"/>
        <v>1</v>
      </c>
      <c r="J181" s="1">
        <f>VLOOKUP(A181,'Deployment Ct Data'!A:K,7,FALSE)</f>
        <v>30.920999999999999</v>
      </c>
      <c r="K181" s="1">
        <f>VLOOKUP(A181,'Deployment Ct Data'!A:K,10,FALSE)</f>
        <v>-0.25900000000000034</v>
      </c>
      <c r="L181" s="1">
        <f>VLOOKUP(A181,'Deployment Ct Data'!A:K,8,FALSE)</f>
        <v>32.018000000000001</v>
      </c>
      <c r="M181" s="1">
        <f>VLOOKUP(A181,'Deployment Ct Data'!A:K,11,FALSE)</f>
        <v>-1.3560000000000016</v>
      </c>
    </row>
    <row r="182" spans="1:13" x14ac:dyDescent="0.25">
      <c r="A182" s="5">
        <v>218</v>
      </c>
      <c r="B182" s="1" t="s">
        <v>0</v>
      </c>
      <c r="C182" s="1" t="s">
        <v>5</v>
      </c>
      <c r="F182" s="6">
        <v>1</v>
      </c>
      <c r="I182" s="5">
        <f t="shared" si="2"/>
        <v>1</v>
      </c>
      <c r="J182" s="1">
        <f>VLOOKUP(A182,'Deployment Ct Data'!A:K,7,FALSE)</f>
        <v>30.143000000000001</v>
      </c>
      <c r="K182" s="1">
        <f>VLOOKUP(A182,'Deployment Ct Data'!A:K,10,FALSE)</f>
        <v>1.2119999999999997</v>
      </c>
      <c r="L182" s="1">
        <f>VLOOKUP(A182,'Deployment Ct Data'!A:K,8,FALSE)</f>
        <v>30.384</v>
      </c>
      <c r="M182" s="1">
        <f>VLOOKUP(A182,'Deployment Ct Data'!A:K,11,FALSE)</f>
        <v>0.97100000000000009</v>
      </c>
    </row>
    <row r="183" spans="1:13" x14ac:dyDescent="0.25">
      <c r="A183" s="5">
        <v>219</v>
      </c>
      <c r="B183" s="1" t="s">
        <v>0</v>
      </c>
      <c r="C183" s="1" t="s">
        <v>5</v>
      </c>
      <c r="F183" s="6">
        <v>1</v>
      </c>
      <c r="I183" s="5">
        <f t="shared" si="2"/>
        <v>1</v>
      </c>
      <c r="J183" s="1">
        <f>VLOOKUP(A183,'Deployment Ct Data'!A:K,7,FALSE)</f>
        <v>33.177999999999997</v>
      </c>
      <c r="K183" s="1">
        <f>VLOOKUP(A183,'Deployment Ct Data'!A:K,10,FALSE)</f>
        <v>-4.7659999999999982</v>
      </c>
      <c r="L183" s="1">
        <f>VLOOKUP(A183,'Deployment Ct Data'!A:K,8,FALSE)</f>
        <v>33.332999999999998</v>
      </c>
      <c r="M183" s="1">
        <f>VLOOKUP(A183,'Deployment Ct Data'!A:K,11,FALSE)</f>
        <v>-4.9209999999999994</v>
      </c>
    </row>
    <row r="184" spans="1:13" x14ac:dyDescent="0.25">
      <c r="A184" s="5">
        <v>220</v>
      </c>
      <c r="B184" s="1" t="s">
        <v>0</v>
      </c>
      <c r="C184" s="1" t="s">
        <v>5</v>
      </c>
      <c r="F184" s="6">
        <v>1</v>
      </c>
      <c r="I184" s="5">
        <f t="shared" si="2"/>
        <v>1</v>
      </c>
      <c r="J184" s="1">
        <f>VLOOKUP(A184,'Deployment Ct Data'!A:K,7,FALSE)</f>
        <v>35.222000000000001</v>
      </c>
      <c r="K184" s="1">
        <f>VLOOKUP(A184,'Deployment Ct Data'!A:K,10,FALSE)</f>
        <v>-6.328000000000003</v>
      </c>
      <c r="L184" s="1">
        <f>VLOOKUP(A184,'Deployment Ct Data'!A:K,8,FALSE)</f>
        <v>35.947000000000003</v>
      </c>
      <c r="M184" s="1">
        <f>VLOOKUP(A184,'Deployment Ct Data'!A:K,11,FALSE)</f>
        <v>-7.0530000000000044</v>
      </c>
    </row>
    <row r="185" spans="1:13" x14ac:dyDescent="0.25">
      <c r="A185" s="5">
        <v>221</v>
      </c>
      <c r="B185" s="1" t="s">
        <v>0</v>
      </c>
      <c r="C185" s="1" t="s">
        <v>5</v>
      </c>
      <c r="F185" s="6">
        <v>1</v>
      </c>
      <c r="I185" s="5">
        <f t="shared" si="2"/>
        <v>1</v>
      </c>
      <c r="J185" s="1">
        <f>VLOOKUP(A185,'Deployment Ct Data'!A:K,7,FALSE)</f>
        <v>20.238</v>
      </c>
      <c r="K185" s="1">
        <f>VLOOKUP(A185,'Deployment Ct Data'!A:K,10,FALSE)</f>
        <v>14.088999999999999</v>
      </c>
      <c r="L185" s="1">
        <f>VLOOKUP(A185,'Deployment Ct Data'!A:K,8,FALSE)</f>
        <v>30.966000000000001</v>
      </c>
      <c r="M185" s="1">
        <f>VLOOKUP(A185,'Deployment Ct Data'!A:K,11,FALSE)</f>
        <v>3.3609999999999971</v>
      </c>
    </row>
    <row r="186" spans="1:13" x14ac:dyDescent="0.25">
      <c r="A186" s="5">
        <v>222</v>
      </c>
      <c r="B186" s="1" t="s">
        <v>0</v>
      </c>
      <c r="C186" s="1" t="s">
        <v>5</v>
      </c>
      <c r="F186" s="6">
        <v>1</v>
      </c>
      <c r="I186" s="5">
        <f t="shared" si="2"/>
        <v>1</v>
      </c>
      <c r="J186" s="1">
        <f>VLOOKUP(A186,'Deployment Ct Data'!A:K,7,FALSE)</f>
        <v>31.367999999999999</v>
      </c>
      <c r="K186" s="1">
        <f>VLOOKUP(A186,'Deployment Ct Data'!A:K,10,FALSE)</f>
        <v>-1.7299999999999969</v>
      </c>
      <c r="L186" s="1">
        <f>VLOOKUP(A186,'Deployment Ct Data'!A:K,8,FALSE)</f>
        <v>32.234999999999999</v>
      </c>
      <c r="M186" s="1">
        <f>VLOOKUP(A186,'Deployment Ct Data'!A:K,11,FALSE)</f>
        <v>-2.5969999999999978</v>
      </c>
    </row>
    <row r="187" spans="1:13" x14ac:dyDescent="0.25">
      <c r="A187" s="5">
        <v>223</v>
      </c>
      <c r="B187" s="1" t="s">
        <v>0</v>
      </c>
      <c r="C187" s="1" t="s">
        <v>5</v>
      </c>
      <c r="F187" s="6">
        <v>1</v>
      </c>
      <c r="I187" s="5">
        <f t="shared" si="2"/>
        <v>1</v>
      </c>
      <c r="J187" s="1">
        <f>VLOOKUP(A187,'Deployment Ct Data'!A:K,7,FALSE)</f>
        <v>36.418999999999997</v>
      </c>
      <c r="K187" s="1">
        <f>VLOOKUP(A187,'Deployment Ct Data'!A:K,10,FALSE)</f>
        <v>-7.0999999999999979</v>
      </c>
      <c r="L187" s="1">
        <f>VLOOKUP(A187,'Deployment Ct Data'!A:K,8,FALSE)</f>
        <v>51</v>
      </c>
      <c r="M187" s="1">
        <f>VLOOKUP(A187,'Deployment Ct Data'!A:K,11,FALSE)</f>
        <v>-21.681000000000001</v>
      </c>
    </row>
    <row r="188" spans="1:13" x14ac:dyDescent="0.25">
      <c r="A188" s="5">
        <v>225</v>
      </c>
      <c r="B188" s="1" t="s">
        <v>0</v>
      </c>
      <c r="C188" s="1" t="s">
        <v>5</v>
      </c>
      <c r="F188" s="6">
        <v>1</v>
      </c>
      <c r="I188" s="5">
        <f t="shared" si="2"/>
        <v>1</v>
      </c>
      <c r="J188" s="1">
        <f>VLOOKUP(A188,'Deployment Ct Data'!A:K,7,FALSE)</f>
        <v>44.933999999999997</v>
      </c>
      <c r="K188" s="1">
        <f>VLOOKUP(A188,'Deployment Ct Data'!A:K,10,FALSE)</f>
        <v>-12.443999999999996</v>
      </c>
      <c r="L188" s="1">
        <f>VLOOKUP(A188,'Deployment Ct Data'!A:K,8,FALSE)</f>
        <v>36.798999999999999</v>
      </c>
      <c r="M188" s="1">
        <f>VLOOKUP(A188,'Deployment Ct Data'!A:K,11,FALSE)</f>
        <v>-4.3089999999999975</v>
      </c>
    </row>
    <row r="189" spans="1:13" x14ac:dyDescent="0.25">
      <c r="A189" s="5">
        <v>226</v>
      </c>
      <c r="B189" s="1" t="s">
        <v>0</v>
      </c>
      <c r="C189" s="1" t="s">
        <v>7</v>
      </c>
      <c r="D189" s="1" t="s">
        <v>5</v>
      </c>
      <c r="E189" s="18"/>
      <c r="F189" s="5">
        <v>1</v>
      </c>
      <c r="I189" s="5">
        <f t="shared" si="2"/>
        <v>1</v>
      </c>
      <c r="J189" s="1">
        <f>VLOOKUP(A189,'Deployment Ct Data'!A:K,7,FALSE)</f>
        <v>33.680999999999997</v>
      </c>
      <c r="K189" s="1">
        <f>VLOOKUP(A189,'Deployment Ct Data'!A:K,10,FALSE)</f>
        <v>-3.6969999999999956</v>
      </c>
      <c r="L189" s="1">
        <f>VLOOKUP(A189,'Deployment Ct Data'!A:K,8,FALSE)</f>
        <v>34.994</v>
      </c>
      <c r="M189" s="1">
        <f>VLOOKUP(A189,'Deployment Ct Data'!A:K,11,FALSE)</f>
        <v>-5.009999999999998</v>
      </c>
    </row>
    <row r="190" spans="1:13" x14ac:dyDescent="0.25">
      <c r="A190" s="5">
        <v>229</v>
      </c>
      <c r="B190" s="1" t="s">
        <v>0</v>
      </c>
      <c r="C190" s="1" t="s">
        <v>5</v>
      </c>
      <c r="F190" s="6">
        <v>1</v>
      </c>
      <c r="I190" s="5">
        <f t="shared" si="2"/>
        <v>1</v>
      </c>
      <c r="J190" s="1">
        <f>VLOOKUP(A190,'Deployment Ct Data'!A:K,7,FALSE)</f>
        <v>25.866</v>
      </c>
      <c r="K190" s="1">
        <f>VLOOKUP(A190,'Deployment Ct Data'!A:K,10,FALSE)</f>
        <v>3.929000000000002</v>
      </c>
      <c r="L190" s="1">
        <f>VLOOKUP(A190,'Deployment Ct Data'!A:K,8,FALSE)</f>
        <v>26.78</v>
      </c>
      <c r="M190" s="1">
        <f>VLOOKUP(A190,'Deployment Ct Data'!A:K,11,FALSE)</f>
        <v>3.0150000000000006</v>
      </c>
    </row>
    <row r="191" spans="1:13" x14ac:dyDescent="0.25">
      <c r="A191" s="5">
        <v>230</v>
      </c>
      <c r="B191" s="1" t="s">
        <v>0</v>
      </c>
      <c r="C191" s="1" t="s">
        <v>5</v>
      </c>
      <c r="F191" s="6">
        <v>1</v>
      </c>
      <c r="I191" s="5">
        <f t="shared" si="2"/>
        <v>1</v>
      </c>
      <c r="J191" s="1">
        <f>VLOOKUP(A191,'Deployment Ct Data'!A:K,7,FALSE)</f>
        <v>29.96</v>
      </c>
      <c r="K191" s="1">
        <f>VLOOKUP(A191,'Deployment Ct Data'!A:K,10,FALSE)</f>
        <v>-0.85600000000000165</v>
      </c>
      <c r="L191" s="1">
        <f>VLOOKUP(A191,'Deployment Ct Data'!A:K,8,FALSE)</f>
        <v>30.74</v>
      </c>
      <c r="M191" s="1">
        <f>VLOOKUP(A191,'Deployment Ct Data'!A:K,11,FALSE)</f>
        <v>-1.6359999999999992</v>
      </c>
    </row>
    <row r="192" spans="1:13" x14ac:dyDescent="0.25">
      <c r="A192" s="5">
        <v>233</v>
      </c>
      <c r="B192" s="1" t="s">
        <v>0</v>
      </c>
      <c r="C192" s="1" t="s">
        <v>5</v>
      </c>
      <c r="F192" s="6">
        <v>1</v>
      </c>
      <c r="I192" s="5">
        <f t="shared" si="2"/>
        <v>1</v>
      </c>
      <c r="J192" s="1">
        <f>VLOOKUP(A192,'Deployment Ct Data'!A:K,7,FALSE)</f>
        <v>31.204999999999998</v>
      </c>
      <c r="K192" s="1">
        <f>VLOOKUP(A192,'Deployment Ct Data'!A:K,10,FALSE)</f>
        <v>4.017000000000003</v>
      </c>
      <c r="L192" s="1">
        <f>VLOOKUP(A192,'Deployment Ct Data'!A:K,8,FALSE)</f>
        <v>31.86</v>
      </c>
      <c r="M192" s="1">
        <f>VLOOKUP(A192,'Deployment Ct Data'!A:K,11,FALSE)</f>
        <v>3.3620000000000019</v>
      </c>
    </row>
    <row r="193" spans="1:13" x14ac:dyDescent="0.25">
      <c r="A193" s="5">
        <v>234</v>
      </c>
      <c r="B193" s="1" t="s">
        <v>0</v>
      </c>
      <c r="C193" s="1" t="s">
        <v>5</v>
      </c>
      <c r="F193" s="6">
        <v>1</v>
      </c>
      <c r="I193" s="5">
        <f t="shared" si="2"/>
        <v>1</v>
      </c>
      <c r="J193" s="1">
        <f>VLOOKUP(A193,'Deployment Ct Data'!A:K,7,FALSE)</f>
        <v>31.914000000000001</v>
      </c>
      <c r="K193" s="1">
        <f>VLOOKUP(A193,'Deployment Ct Data'!A:K,10,FALSE)</f>
        <v>-2.9410000000000025</v>
      </c>
      <c r="L193" s="1">
        <f>VLOOKUP(A193,'Deployment Ct Data'!A:K,8,FALSE)</f>
        <v>32.594000000000001</v>
      </c>
      <c r="M193" s="1">
        <f>VLOOKUP(A193,'Deployment Ct Data'!A:K,11,FALSE)</f>
        <v>-3.6210000000000022</v>
      </c>
    </row>
    <row r="194" spans="1:13" x14ac:dyDescent="0.25">
      <c r="A194" s="5">
        <v>235</v>
      </c>
      <c r="B194" s="1" t="s">
        <v>0</v>
      </c>
      <c r="C194" s="1" t="s">
        <v>5</v>
      </c>
      <c r="F194" s="6">
        <v>1</v>
      </c>
      <c r="I194" s="5">
        <f t="shared" ref="I194:I257" si="3">F194-G194</f>
        <v>1</v>
      </c>
      <c r="J194" s="1">
        <f>VLOOKUP(A194,'Deployment Ct Data'!A:K,7,FALSE)</f>
        <v>27.498000000000001</v>
      </c>
      <c r="K194" s="1">
        <f>VLOOKUP(A194,'Deployment Ct Data'!A:K,10,FALSE)</f>
        <v>3.2739999999999974</v>
      </c>
      <c r="L194" s="1">
        <f>VLOOKUP(A194,'Deployment Ct Data'!A:K,8,FALSE)</f>
        <v>27.797000000000001</v>
      </c>
      <c r="M194" s="1">
        <f>VLOOKUP(A194,'Deployment Ct Data'!A:K,11,FALSE)</f>
        <v>2.9749999999999979</v>
      </c>
    </row>
    <row r="195" spans="1:13" x14ac:dyDescent="0.25">
      <c r="A195" s="5">
        <v>236</v>
      </c>
      <c r="B195" s="1" t="s">
        <v>0</v>
      </c>
      <c r="C195" s="1" t="s">
        <v>5</v>
      </c>
      <c r="E195" s="18"/>
      <c r="F195" s="6">
        <v>1</v>
      </c>
      <c r="I195" s="5">
        <f t="shared" si="3"/>
        <v>1</v>
      </c>
      <c r="J195" s="1">
        <f>VLOOKUP(A195,'Deployment Ct Data'!A:K,7,FALSE)</f>
        <v>31.681000000000001</v>
      </c>
      <c r="K195" s="1">
        <f>VLOOKUP(A195,'Deployment Ct Data'!A:K,10,FALSE)</f>
        <v>3.968</v>
      </c>
      <c r="L195" s="1">
        <f>VLOOKUP(A195,'Deployment Ct Data'!A:K,8,FALSE)</f>
        <v>32.646999999999998</v>
      </c>
      <c r="M195" s="1">
        <f>VLOOKUP(A195,'Deployment Ct Data'!A:K,11,FALSE)</f>
        <v>3.0020000000000024</v>
      </c>
    </row>
    <row r="196" spans="1:13" x14ac:dyDescent="0.25">
      <c r="A196" s="5">
        <v>237</v>
      </c>
      <c r="B196" s="1" t="s">
        <v>0</v>
      </c>
      <c r="C196" s="1" t="s">
        <v>5</v>
      </c>
      <c r="E196" s="5"/>
      <c r="F196" s="6">
        <v>1</v>
      </c>
      <c r="I196" s="5">
        <f t="shared" si="3"/>
        <v>1</v>
      </c>
      <c r="J196" s="1">
        <f>VLOOKUP(A196,'Deployment Ct Data'!A:K,7,FALSE)</f>
        <v>33.036999999999999</v>
      </c>
      <c r="K196" s="1">
        <f>VLOOKUP(A196,'Deployment Ct Data'!A:K,10,FALSE)</f>
        <v>-2.1989999999999981</v>
      </c>
      <c r="L196" s="1">
        <f>VLOOKUP(A196,'Deployment Ct Data'!A:K,8,FALSE)</f>
        <v>33.006999999999998</v>
      </c>
      <c r="M196" s="1">
        <f>VLOOKUP(A196,'Deployment Ct Data'!A:K,11,FALSE)</f>
        <v>-2.1689999999999969</v>
      </c>
    </row>
    <row r="197" spans="1:13" x14ac:dyDescent="0.25">
      <c r="A197" s="5">
        <v>238</v>
      </c>
      <c r="B197" s="1" t="s">
        <v>0</v>
      </c>
      <c r="C197" s="1" t="s">
        <v>5</v>
      </c>
      <c r="F197" s="6">
        <v>1</v>
      </c>
      <c r="I197" s="5">
        <f t="shared" si="3"/>
        <v>1</v>
      </c>
      <c r="J197" s="1">
        <f>VLOOKUP(A197,'Deployment Ct Data'!A:K,7,FALSE)</f>
        <v>29.960999999999999</v>
      </c>
      <c r="K197" s="1">
        <f>VLOOKUP(A197,'Deployment Ct Data'!A:K,10,FALSE)</f>
        <v>-0.31899999999999906</v>
      </c>
      <c r="L197" s="1">
        <f>VLOOKUP(A197,'Deployment Ct Data'!A:K,8,FALSE)</f>
        <v>31.626000000000001</v>
      </c>
      <c r="M197" s="1">
        <f>VLOOKUP(A197,'Deployment Ct Data'!A:K,11,FALSE)</f>
        <v>-1.9840000000000018</v>
      </c>
    </row>
    <row r="198" spans="1:13" x14ac:dyDescent="0.25">
      <c r="A198" s="5">
        <v>239</v>
      </c>
      <c r="B198" s="1" t="s">
        <v>0</v>
      </c>
      <c r="C198" s="1" t="s">
        <v>5</v>
      </c>
      <c r="E198" s="18"/>
      <c r="F198" s="6">
        <v>1</v>
      </c>
      <c r="I198" s="5">
        <f t="shared" si="3"/>
        <v>1</v>
      </c>
      <c r="J198" s="1">
        <f>VLOOKUP(A198,'Deployment Ct Data'!A:K,7,FALSE)</f>
        <v>30.297999999999998</v>
      </c>
      <c r="K198" s="1">
        <f>VLOOKUP(A198,'Deployment Ct Data'!A:K,10,FALSE)</f>
        <v>1.5970000000000013</v>
      </c>
      <c r="L198" s="1">
        <f>VLOOKUP(A198,'Deployment Ct Data'!A:K,8,FALSE)</f>
        <v>30.981000000000002</v>
      </c>
      <c r="M198" s="1">
        <f>VLOOKUP(A198,'Deployment Ct Data'!A:K,11,FALSE)</f>
        <v>0.91399999999999793</v>
      </c>
    </row>
    <row r="199" spans="1:13" x14ac:dyDescent="0.25">
      <c r="A199" s="5">
        <v>240</v>
      </c>
      <c r="B199" s="1" t="s">
        <v>0</v>
      </c>
      <c r="C199" s="1" t="s">
        <v>5</v>
      </c>
      <c r="F199" s="6">
        <v>1</v>
      </c>
      <c r="I199" s="5">
        <f t="shared" si="3"/>
        <v>1</v>
      </c>
      <c r="J199" s="1">
        <f>VLOOKUP(A199,'Deployment Ct Data'!A:K,7,FALSE)</f>
        <v>35.234999999999999</v>
      </c>
      <c r="K199" s="1">
        <f>VLOOKUP(A199,'Deployment Ct Data'!A:K,10,FALSE)</f>
        <v>-4.6230000000000011</v>
      </c>
      <c r="L199" s="1">
        <f>VLOOKUP(A199,'Deployment Ct Data'!A:K,8,FALSE)</f>
        <v>36.905000000000001</v>
      </c>
      <c r="M199" s="1">
        <f>VLOOKUP(A199,'Deployment Ct Data'!A:K,11,FALSE)</f>
        <v>-6.2930000000000028</v>
      </c>
    </row>
    <row r="200" spans="1:13" x14ac:dyDescent="0.25">
      <c r="A200" s="5">
        <v>245</v>
      </c>
      <c r="B200" s="5" t="s">
        <v>0</v>
      </c>
      <c r="C200" s="5" t="s">
        <v>5</v>
      </c>
      <c r="D200" s="5"/>
      <c r="E200" s="5"/>
      <c r="F200" s="6">
        <v>1</v>
      </c>
      <c r="I200" s="5">
        <f t="shared" si="3"/>
        <v>1</v>
      </c>
      <c r="J200" s="1">
        <f>VLOOKUP(A200,'Deployment Ct Data'!A:K,7,FALSE)</f>
        <v>36.869999999999997</v>
      </c>
      <c r="K200" s="1">
        <f>VLOOKUP(A200,'Deployment Ct Data'!A:K,10,FALSE)</f>
        <v>-4.4439999999999955</v>
      </c>
      <c r="L200" s="1">
        <f>VLOOKUP(A200,'Deployment Ct Data'!A:K,8,FALSE)</f>
        <v>37.372</v>
      </c>
      <c r="M200" s="1">
        <f>VLOOKUP(A200,'Deployment Ct Data'!A:K,11,FALSE)</f>
        <v>-4.945999999999998</v>
      </c>
    </row>
    <row r="201" spans="1:13" x14ac:dyDescent="0.25">
      <c r="A201" s="5">
        <v>247</v>
      </c>
      <c r="B201" s="1" t="s">
        <v>0</v>
      </c>
      <c r="E201" s="1" t="s">
        <v>5</v>
      </c>
      <c r="F201" s="6">
        <v>1</v>
      </c>
      <c r="I201" s="5">
        <f t="shared" si="3"/>
        <v>1</v>
      </c>
      <c r="J201" s="1">
        <f>VLOOKUP(A201,'Deployment Ct Data'!A:K,7,FALSE)</f>
        <v>17.937000000000001</v>
      </c>
      <c r="K201" s="1">
        <f>VLOOKUP(A201,'Deployment Ct Data'!A:K,10,FALSE)</f>
        <v>26.938999999999997</v>
      </c>
      <c r="L201" s="1">
        <f>VLOOKUP(A201,'Deployment Ct Data'!A:K,8,FALSE)</f>
        <v>18.504000000000001</v>
      </c>
      <c r="M201" s="1">
        <f>VLOOKUP(A201,'Deployment Ct Data'!A:K,11,FALSE)</f>
        <v>26.371999999999996</v>
      </c>
    </row>
    <row r="202" spans="1:13" x14ac:dyDescent="0.25">
      <c r="A202" s="5">
        <v>248</v>
      </c>
      <c r="B202" s="1" t="s">
        <v>0</v>
      </c>
      <c r="C202" s="1" t="s">
        <v>5</v>
      </c>
      <c r="F202" s="6">
        <v>1</v>
      </c>
      <c r="I202" s="5">
        <f t="shared" si="3"/>
        <v>1</v>
      </c>
      <c r="J202" s="1">
        <f>VLOOKUP(A202,'Deployment Ct Data'!A:K,7,FALSE)</f>
        <v>29.452999999999999</v>
      </c>
      <c r="K202" s="1">
        <f>VLOOKUP(A202,'Deployment Ct Data'!A:K,10,FALSE)</f>
        <v>0.69999999999999929</v>
      </c>
      <c r="L202" s="1">
        <f>VLOOKUP(A202,'Deployment Ct Data'!A:K,8,FALSE)</f>
        <v>31.356000000000002</v>
      </c>
      <c r="M202" s="1">
        <f>VLOOKUP(A202,'Deployment Ct Data'!A:K,11,FALSE)</f>
        <v>-1.203000000000003</v>
      </c>
    </row>
    <row r="203" spans="1:13" x14ac:dyDescent="0.25">
      <c r="A203" s="5">
        <v>249</v>
      </c>
      <c r="B203" s="1" t="s">
        <v>0</v>
      </c>
      <c r="C203" s="1" t="s">
        <v>5</v>
      </c>
      <c r="F203" s="6">
        <v>1</v>
      </c>
      <c r="I203" s="5">
        <f t="shared" si="3"/>
        <v>1</v>
      </c>
      <c r="J203" s="1">
        <f>VLOOKUP(A203,'Deployment Ct Data'!A:K,7,FALSE)</f>
        <v>27.065999999999999</v>
      </c>
      <c r="K203" s="1">
        <f>VLOOKUP(A203,'Deployment Ct Data'!A:K,10,FALSE)</f>
        <v>1.9510000000000005</v>
      </c>
      <c r="L203" s="1">
        <f>VLOOKUP(A203,'Deployment Ct Data'!A:K,8,FALSE)</f>
        <v>28.21</v>
      </c>
      <c r="M203" s="1">
        <f>VLOOKUP(A203,'Deployment Ct Data'!A:K,11,FALSE)</f>
        <v>0.80699999999999861</v>
      </c>
    </row>
    <row r="204" spans="1:13" x14ac:dyDescent="0.25">
      <c r="A204" s="5">
        <v>250</v>
      </c>
      <c r="B204" s="1" t="s">
        <v>2</v>
      </c>
      <c r="E204" s="1" t="s">
        <v>5</v>
      </c>
      <c r="F204" s="6">
        <v>1</v>
      </c>
      <c r="I204" s="5">
        <f t="shared" si="3"/>
        <v>1</v>
      </c>
      <c r="J204" s="1">
        <f>VLOOKUP(A204,'Deployment Ct Data'!A:K,7,FALSE)</f>
        <v>32.905000000000001</v>
      </c>
      <c r="K204" s="1">
        <f>VLOOKUP(A204,'Deployment Ct Data'!A:K,10,FALSE)</f>
        <v>6.6359999999999957</v>
      </c>
      <c r="L204" s="1">
        <f>VLOOKUP(A204,'Deployment Ct Data'!A:K,8,FALSE)</f>
        <v>33.186</v>
      </c>
      <c r="M204" s="1">
        <f>VLOOKUP(A204,'Deployment Ct Data'!A:K,11,FALSE)</f>
        <v>6.3549999999999969</v>
      </c>
    </row>
    <row r="205" spans="1:13" x14ac:dyDescent="0.25">
      <c r="A205" s="5">
        <v>253</v>
      </c>
      <c r="B205" s="3" t="s">
        <v>0</v>
      </c>
      <c r="C205" s="3" t="s">
        <v>5</v>
      </c>
      <c r="D205" s="3"/>
      <c r="E205" s="5"/>
      <c r="F205" s="6">
        <v>1</v>
      </c>
      <c r="I205" s="5">
        <f t="shared" si="3"/>
        <v>1</v>
      </c>
      <c r="J205" s="1">
        <f>VLOOKUP(A205,'Deployment Ct Data'!A:K,7,FALSE)</f>
        <v>30.4</v>
      </c>
      <c r="K205" s="1">
        <f>VLOOKUP(A205,'Deployment Ct Data'!A:K,10,FALSE)</f>
        <v>0.13800000000000168</v>
      </c>
      <c r="L205" s="1">
        <f>VLOOKUP(A205,'Deployment Ct Data'!A:K,8,FALSE)</f>
        <v>31.138999999999999</v>
      </c>
      <c r="M205" s="1">
        <f>VLOOKUP(A205,'Deployment Ct Data'!A:K,11,FALSE)</f>
        <v>-0.60099999999999909</v>
      </c>
    </row>
    <row r="206" spans="1:13" x14ac:dyDescent="0.25">
      <c r="A206" s="5">
        <v>254</v>
      </c>
      <c r="B206" s="1" t="s">
        <v>0</v>
      </c>
      <c r="E206" s="1" t="s">
        <v>5</v>
      </c>
      <c r="F206" s="6">
        <v>1</v>
      </c>
      <c r="I206" s="5">
        <f t="shared" si="3"/>
        <v>1</v>
      </c>
      <c r="J206" s="1">
        <f>VLOOKUP(A206,'Deployment Ct Data'!A:K,7,FALSE)</f>
        <v>32.186999999999998</v>
      </c>
      <c r="K206" s="1">
        <f>VLOOKUP(A206,'Deployment Ct Data'!A:K,10,FALSE)</f>
        <v>-2.8379999999999974</v>
      </c>
      <c r="L206" s="1">
        <f>VLOOKUP(A206,'Deployment Ct Data'!A:K,8,FALSE)</f>
        <v>32.731999999999999</v>
      </c>
      <c r="M206" s="1">
        <f>VLOOKUP(A206,'Deployment Ct Data'!A:K,11,FALSE)</f>
        <v>-3.3829999999999991</v>
      </c>
    </row>
    <row r="207" spans="1:13" x14ac:dyDescent="0.25">
      <c r="A207" s="5">
        <v>255</v>
      </c>
      <c r="B207" s="1" t="s">
        <v>0</v>
      </c>
      <c r="C207" s="1" t="s">
        <v>5</v>
      </c>
      <c r="F207" s="6">
        <v>1</v>
      </c>
      <c r="I207" s="5">
        <f t="shared" si="3"/>
        <v>1</v>
      </c>
      <c r="J207" s="1">
        <f>VLOOKUP(A207,'Deployment Ct Data'!A:K,7,FALSE)</f>
        <v>27.619</v>
      </c>
      <c r="K207" s="1">
        <f>VLOOKUP(A207,'Deployment Ct Data'!A:K,10,FALSE)</f>
        <v>2.9520000000000017</v>
      </c>
      <c r="L207" s="1">
        <f>VLOOKUP(A207,'Deployment Ct Data'!A:K,8,FALSE)</f>
        <v>28.986999999999998</v>
      </c>
      <c r="M207" s="1">
        <f>VLOOKUP(A207,'Deployment Ct Data'!A:K,11,FALSE)</f>
        <v>1.5840000000000032</v>
      </c>
    </row>
    <row r="208" spans="1:13" x14ac:dyDescent="0.25">
      <c r="A208" s="5">
        <v>256</v>
      </c>
      <c r="B208" s="1" t="s">
        <v>0</v>
      </c>
      <c r="C208" s="1" t="s">
        <v>5</v>
      </c>
      <c r="F208" s="6">
        <v>1</v>
      </c>
      <c r="I208" s="5">
        <f t="shared" si="3"/>
        <v>1</v>
      </c>
      <c r="J208" s="1">
        <f>VLOOKUP(A208,'Deployment Ct Data'!A:K,7,FALSE)</f>
        <v>33.854999999999997</v>
      </c>
      <c r="K208" s="1">
        <f>VLOOKUP(A208,'Deployment Ct Data'!A:K,10,FALSE)</f>
        <v>-3.075999999999997</v>
      </c>
      <c r="L208" s="1">
        <f>VLOOKUP(A208,'Deployment Ct Data'!A:K,8,FALSE)</f>
        <v>35.499000000000002</v>
      </c>
      <c r="M208" s="1">
        <f>VLOOKUP(A208,'Deployment Ct Data'!A:K,11,FALSE)</f>
        <v>-4.7200000000000024</v>
      </c>
    </row>
    <row r="209" spans="1:13" x14ac:dyDescent="0.25">
      <c r="A209" s="5">
        <v>257</v>
      </c>
      <c r="B209" s="1" t="s">
        <v>0</v>
      </c>
      <c r="C209" s="1" t="s">
        <v>5</v>
      </c>
      <c r="F209" s="6">
        <v>1</v>
      </c>
      <c r="I209" s="5">
        <f t="shared" si="3"/>
        <v>1</v>
      </c>
      <c r="J209" s="1">
        <f>VLOOKUP(A209,'Deployment Ct Data'!A:K,7,FALSE)</f>
        <v>28.692</v>
      </c>
      <c r="K209" s="1">
        <f>VLOOKUP(A209,'Deployment Ct Data'!A:K,10,FALSE)</f>
        <v>1.838000000000001</v>
      </c>
      <c r="L209" s="1">
        <f>VLOOKUP(A209,'Deployment Ct Data'!A:K,8,FALSE)</f>
        <v>30.524999999999999</v>
      </c>
      <c r="M209" s="1">
        <f>VLOOKUP(A209,'Deployment Ct Data'!A:K,11,FALSE)</f>
        <v>5.000000000002558E-3</v>
      </c>
    </row>
    <row r="210" spans="1:13" x14ac:dyDescent="0.25">
      <c r="A210" s="5">
        <v>258</v>
      </c>
      <c r="B210" s="1" t="s">
        <v>0</v>
      </c>
      <c r="C210" s="1" t="s">
        <v>5</v>
      </c>
      <c r="F210" s="6">
        <v>1</v>
      </c>
      <c r="I210" s="5">
        <f t="shared" si="3"/>
        <v>1</v>
      </c>
      <c r="J210" s="1">
        <f>VLOOKUP(A210,'Deployment Ct Data'!A:K,7,FALSE)</f>
        <v>28.542000000000002</v>
      </c>
      <c r="K210" s="1">
        <f>VLOOKUP(A210,'Deployment Ct Data'!A:K,10,FALSE)</f>
        <v>1.6139999999999972</v>
      </c>
      <c r="L210" s="1">
        <f>VLOOKUP(A210,'Deployment Ct Data'!A:K,8,FALSE)</f>
        <v>30.119</v>
      </c>
      <c r="M210" s="1">
        <f>VLOOKUP(A210,'Deployment Ct Data'!A:K,11,FALSE)</f>
        <v>3.6999999999999034E-2</v>
      </c>
    </row>
    <row r="211" spans="1:13" x14ac:dyDescent="0.25">
      <c r="A211" s="5">
        <v>259</v>
      </c>
      <c r="B211" s="1" t="s">
        <v>0</v>
      </c>
      <c r="C211" s="1" t="s">
        <v>5</v>
      </c>
      <c r="F211" s="6">
        <v>1</v>
      </c>
      <c r="I211" s="5">
        <f t="shared" si="3"/>
        <v>1</v>
      </c>
      <c r="J211" s="1">
        <f>VLOOKUP(A211,'Deployment Ct Data'!A:K,7,FALSE)</f>
        <v>33.017000000000003</v>
      </c>
      <c r="K211" s="1">
        <f>VLOOKUP(A211,'Deployment Ct Data'!A:K,10,FALSE)</f>
        <v>-3.2200000000000024</v>
      </c>
      <c r="L211" s="1">
        <f>VLOOKUP(A211,'Deployment Ct Data'!A:K,8,FALSE)</f>
        <v>33.124000000000002</v>
      </c>
      <c r="M211" s="1">
        <f>VLOOKUP(A211,'Deployment Ct Data'!A:K,11,FALSE)</f>
        <v>-3.3270000000000017</v>
      </c>
    </row>
    <row r="212" spans="1:13" x14ac:dyDescent="0.25">
      <c r="A212" s="5">
        <v>260</v>
      </c>
      <c r="B212" s="1" t="s">
        <v>0</v>
      </c>
      <c r="C212" s="1" t="s">
        <v>5</v>
      </c>
      <c r="F212" s="6">
        <v>1</v>
      </c>
      <c r="I212" s="5">
        <f t="shared" si="3"/>
        <v>1</v>
      </c>
      <c r="J212" s="1">
        <f>VLOOKUP(A212,'Deployment Ct Data'!A:K,7,FALSE)</f>
        <v>33.311999999999998</v>
      </c>
      <c r="K212" s="1">
        <f>VLOOKUP(A212,'Deployment Ct Data'!A:K,10,FALSE)</f>
        <v>-1.6459999999999972</v>
      </c>
      <c r="L212" s="1">
        <f>VLOOKUP(A212,'Deployment Ct Data'!A:K,8,FALSE)</f>
        <v>34.259</v>
      </c>
      <c r="M212" s="1">
        <f>VLOOKUP(A212,'Deployment Ct Data'!A:K,11,FALSE)</f>
        <v>-2.593</v>
      </c>
    </row>
    <row r="213" spans="1:13" x14ac:dyDescent="0.25">
      <c r="A213" s="5">
        <v>261</v>
      </c>
      <c r="B213" s="1" t="s">
        <v>0</v>
      </c>
      <c r="C213" s="1" t="s">
        <v>5</v>
      </c>
      <c r="F213" s="6">
        <v>1</v>
      </c>
      <c r="I213" s="5">
        <f t="shared" si="3"/>
        <v>1</v>
      </c>
      <c r="J213" s="1">
        <f>VLOOKUP(A213,'Deployment Ct Data'!A:K,7,FALSE)</f>
        <v>30.727</v>
      </c>
      <c r="K213" s="1">
        <f>VLOOKUP(A213,'Deployment Ct Data'!A:K,10,FALSE)</f>
        <v>-1.4540000000000006</v>
      </c>
      <c r="L213" s="1">
        <f>VLOOKUP(A213,'Deployment Ct Data'!A:K,8,FALSE)</f>
        <v>33.302999999999997</v>
      </c>
      <c r="M213" s="1">
        <f>VLOOKUP(A213,'Deployment Ct Data'!A:K,11,FALSE)</f>
        <v>-4.0299999999999976</v>
      </c>
    </row>
    <row r="214" spans="1:13" x14ac:dyDescent="0.25">
      <c r="A214" s="5">
        <v>262</v>
      </c>
      <c r="B214" s="1" t="s">
        <v>0</v>
      </c>
      <c r="C214" s="5" t="s">
        <v>5</v>
      </c>
      <c r="F214" s="6">
        <v>1</v>
      </c>
      <c r="I214" s="5">
        <f t="shared" si="3"/>
        <v>1</v>
      </c>
      <c r="J214" s="1">
        <f>VLOOKUP(A214,'Deployment Ct Data'!A:K,7,FALSE)</f>
        <v>22.084</v>
      </c>
      <c r="K214" s="1">
        <f>VLOOKUP(A214,'Deployment Ct Data'!A:K,10,FALSE)</f>
        <v>13.102999999999998</v>
      </c>
      <c r="L214" s="1">
        <f>VLOOKUP(A214,'Deployment Ct Data'!A:K,8,FALSE)</f>
        <v>22.977</v>
      </c>
      <c r="M214" s="1">
        <f>VLOOKUP(A214,'Deployment Ct Data'!A:K,11,FALSE)</f>
        <v>12.209999999999997</v>
      </c>
    </row>
    <row r="215" spans="1:13" x14ac:dyDescent="0.25">
      <c r="A215" s="5">
        <v>263</v>
      </c>
      <c r="B215" s="5" t="s">
        <v>0</v>
      </c>
      <c r="C215" s="5" t="s">
        <v>5</v>
      </c>
      <c r="D215" s="5"/>
      <c r="E215" s="5"/>
      <c r="F215" s="6">
        <v>1</v>
      </c>
      <c r="I215" s="5">
        <f t="shared" si="3"/>
        <v>1</v>
      </c>
      <c r="J215" s="1">
        <f>VLOOKUP(A215,'Deployment Ct Data'!A:K,7,FALSE)</f>
        <v>34.095999999999997</v>
      </c>
      <c r="K215" s="1">
        <f>VLOOKUP(A215,'Deployment Ct Data'!A:K,10,FALSE)</f>
        <v>-3.9349999999999952</v>
      </c>
      <c r="L215" s="1">
        <f>VLOOKUP(A215,'Deployment Ct Data'!A:K,8,FALSE)</f>
        <v>34.433</v>
      </c>
      <c r="M215" s="1">
        <f>VLOOKUP(A215,'Deployment Ct Data'!A:K,11,FALSE)</f>
        <v>-4.2719999999999985</v>
      </c>
    </row>
    <row r="216" spans="1:13" x14ac:dyDescent="0.25">
      <c r="A216" s="5">
        <v>264</v>
      </c>
      <c r="B216" s="1" t="s">
        <v>0</v>
      </c>
      <c r="C216" s="1" t="s">
        <v>5</v>
      </c>
      <c r="F216" s="6">
        <v>1</v>
      </c>
      <c r="I216" s="5">
        <f t="shared" si="3"/>
        <v>1</v>
      </c>
      <c r="J216" s="1">
        <f>VLOOKUP(A216,'Deployment Ct Data'!A:K,7,FALSE)</f>
        <v>27.463000000000001</v>
      </c>
      <c r="K216" s="1">
        <f>VLOOKUP(A216,'Deployment Ct Data'!A:K,10,FALSE)</f>
        <v>2.1829999999999998</v>
      </c>
      <c r="L216" s="1">
        <f>VLOOKUP(A216,'Deployment Ct Data'!A:K,8,FALSE)</f>
        <v>28.39</v>
      </c>
      <c r="M216" s="1">
        <f>VLOOKUP(A216,'Deployment Ct Data'!A:K,11,FALSE)</f>
        <v>1.2560000000000002</v>
      </c>
    </row>
    <row r="217" spans="1:13" x14ac:dyDescent="0.25">
      <c r="A217" s="5">
        <v>266</v>
      </c>
      <c r="B217" s="1" t="s">
        <v>0</v>
      </c>
      <c r="C217" s="1" t="s">
        <v>5</v>
      </c>
      <c r="F217" s="6">
        <v>1</v>
      </c>
      <c r="I217" s="5">
        <f t="shared" si="3"/>
        <v>1</v>
      </c>
      <c r="J217" s="1">
        <f>VLOOKUP(A217,'Deployment Ct Data'!A:K,7,FALSE)</f>
        <v>38.323</v>
      </c>
      <c r="K217" s="1">
        <f>VLOOKUP(A217,'Deployment Ct Data'!A:K,10,FALSE)</f>
        <v>-9.3219999999999992</v>
      </c>
      <c r="L217" s="1">
        <f>VLOOKUP(A217,'Deployment Ct Data'!A:K,8,FALSE)</f>
        <v>40.616999999999997</v>
      </c>
      <c r="M217" s="1">
        <f>VLOOKUP(A217,'Deployment Ct Data'!A:K,11,FALSE)</f>
        <v>-11.615999999999996</v>
      </c>
    </row>
    <row r="218" spans="1:13" x14ac:dyDescent="0.25">
      <c r="A218" s="5">
        <v>267</v>
      </c>
      <c r="B218" s="1" t="s">
        <v>0</v>
      </c>
      <c r="C218" s="1" t="s">
        <v>5</v>
      </c>
      <c r="F218" s="6">
        <v>1</v>
      </c>
      <c r="I218" s="5">
        <f t="shared" si="3"/>
        <v>1</v>
      </c>
      <c r="J218" s="1">
        <f>VLOOKUP(A218,'Deployment Ct Data'!A:K,7,FALSE)</f>
        <v>26.143999999999998</v>
      </c>
      <c r="K218" s="1">
        <f>VLOOKUP(A218,'Deployment Ct Data'!A:K,10,FALSE)</f>
        <v>4.1400000000000006</v>
      </c>
      <c r="L218" s="1">
        <f>VLOOKUP(A218,'Deployment Ct Data'!A:K,8,FALSE)</f>
        <v>26.454000000000001</v>
      </c>
      <c r="M218" s="1">
        <f>VLOOKUP(A218,'Deployment Ct Data'!A:K,11,FALSE)</f>
        <v>3.8299999999999983</v>
      </c>
    </row>
    <row r="219" spans="1:13" x14ac:dyDescent="0.25">
      <c r="A219" s="5">
        <v>268</v>
      </c>
      <c r="B219" s="1" t="s">
        <v>0</v>
      </c>
      <c r="C219" s="1" t="s">
        <v>5</v>
      </c>
      <c r="F219" s="6">
        <v>1</v>
      </c>
      <c r="I219" s="5">
        <f t="shared" si="3"/>
        <v>1</v>
      </c>
      <c r="J219" s="1">
        <f>VLOOKUP(A219,'Deployment Ct Data'!A:K,7,FALSE)</f>
        <v>19.391999999999999</v>
      </c>
      <c r="K219" s="1">
        <f>VLOOKUP(A219,'Deployment Ct Data'!A:K,10,FALSE)</f>
        <v>18.942000000000004</v>
      </c>
      <c r="L219" s="1">
        <f>VLOOKUP(A219,'Deployment Ct Data'!A:K,8,FALSE)</f>
        <v>20.437000000000001</v>
      </c>
      <c r="M219" s="1">
        <f>VLOOKUP(A219,'Deployment Ct Data'!A:K,11,FALSE)</f>
        <v>17.897000000000002</v>
      </c>
    </row>
    <row r="220" spans="1:13" x14ac:dyDescent="0.25">
      <c r="A220" s="5">
        <v>269</v>
      </c>
      <c r="B220" s="1" t="s">
        <v>0</v>
      </c>
      <c r="C220" s="1" t="s">
        <v>5</v>
      </c>
      <c r="F220" s="6">
        <v>1</v>
      </c>
      <c r="I220" s="5">
        <f t="shared" si="3"/>
        <v>1</v>
      </c>
      <c r="J220" s="1">
        <f>VLOOKUP(A220,'Deployment Ct Data'!A:K,7,FALSE)</f>
        <v>26.568000000000001</v>
      </c>
      <c r="K220" s="1">
        <f>VLOOKUP(A220,'Deployment Ct Data'!A:K,10,FALSE)</f>
        <v>2.945999999999998</v>
      </c>
      <c r="L220" s="1">
        <f>VLOOKUP(A220,'Deployment Ct Data'!A:K,8,FALSE)</f>
        <v>27.58</v>
      </c>
      <c r="M220" s="1">
        <f>VLOOKUP(A220,'Deployment Ct Data'!A:K,11,FALSE)</f>
        <v>1.9340000000000011</v>
      </c>
    </row>
    <row r="221" spans="1:13" x14ac:dyDescent="0.25">
      <c r="A221" s="5">
        <v>270</v>
      </c>
      <c r="B221" s="1" t="s">
        <v>0</v>
      </c>
      <c r="C221" s="1" t="s">
        <v>5</v>
      </c>
      <c r="F221" s="6">
        <v>1</v>
      </c>
      <c r="I221" s="5">
        <f t="shared" si="3"/>
        <v>1</v>
      </c>
      <c r="J221" s="1">
        <f>VLOOKUP(A221,'Deployment Ct Data'!A:K,7,FALSE)</f>
        <v>22.044</v>
      </c>
      <c r="K221" s="1">
        <f>VLOOKUP(A221,'Deployment Ct Data'!A:K,10,FALSE)</f>
        <v>20.029999999999998</v>
      </c>
      <c r="L221" s="1">
        <f>VLOOKUP(A221,'Deployment Ct Data'!A:K,8,FALSE)</f>
        <v>23.081</v>
      </c>
      <c r="M221" s="1">
        <f>VLOOKUP(A221,'Deployment Ct Data'!A:K,11,FALSE)</f>
        <v>18.992999999999999</v>
      </c>
    </row>
    <row r="222" spans="1:13" x14ac:dyDescent="0.25">
      <c r="A222" s="5">
        <v>271</v>
      </c>
      <c r="B222" s="1" t="s">
        <v>0</v>
      </c>
      <c r="C222" s="1" t="s">
        <v>5</v>
      </c>
      <c r="F222" s="6">
        <v>1</v>
      </c>
      <c r="I222" s="5">
        <f t="shared" si="3"/>
        <v>1</v>
      </c>
      <c r="J222" s="1">
        <f>VLOOKUP(A222,'Deployment Ct Data'!A:K,7,FALSE)</f>
        <v>22.95</v>
      </c>
      <c r="K222" s="1">
        <f>VLOOKUP(A222,'Deployment Ct Data'!A:K,10,FALSE)</f>
        <v>8.4329999999999998</v>
      </c>
      <c r="L222" s="1">
        <f>VLOOKUP(A222,'Deployment Ct Data'!A:K,8,FALSE)</f>
        <v>23.608000000000001</v>
      </c>
      <c r="M222" s="1">
        <f>VLOOKUP(A222,'Deployment Ct Data'!A:K,11,FALSE)</f>
        <v>7.7749999999999986</v>
      </c>
    </row>
    <row r="223" spans="1:13" x14ac:dyDescent="0.25">
      <c r="A223" s="5">
        <v>274</v>
      </c>
      <c r="B223" s="1" t="s">
        <v>0</v>
      </c>
      <c r="C223" s="1" t="s">
        <v>5</v>
      </c>
      <c r="F223" s="6">
        <v>1</v>
      </c>
      <c r="I223" s="5">
        <f t="shared" si="3"/>
        <v>1</v>
      </c>
      <c r="J223" s="1">
        <f>VLOOKUP(A223,'Deployment Ct Data'!A:K,7,FALSE)</f>
        <v>35.35</v>
      </c>
      <c r="K223" s="1">
        <f>VLOOKUP(A223,'Deployment Ct Data'!A:K,10,FALSE)</f>
        <v>-5.6170000000000009</v>
      </c>
      <c r="L223" s="1">
        <f>VLOOKUP(A223,'Deployment Ct Data'!A:K,8,FALSE)</f>
        <v>51</v>
      </c>
      <c r="M223" s="1">
        <f>VLOOKUP(A223,'Deployment Ct Data'!A:K,11,FALSE)</f>
        <v>-21.266999999999999</v>
      </c>
    </row>
    <row r="224" spans="1:13" x14ac:dyDescent="0.25">
      <c r="A224" s="5">
        <v>275</v>
      </c>
      <c r="B224" s="1" t="s">
        <v>0</v>
      </c>
      <c r="C224" s="1" t="s">
        <v>5</v>
      </c>
      <c r="F224" s="6">
        <v>1</v>
      </c>
      <c r="I224" s="5">
        <f t="shared" si="3"/>
        <v>1</v>
      </c>
      <c r="J224" s="1">
        <f>VLOOKUP(A224,'Deployment Ct Data'!A:K,7,FALSE)</f>
        <v>34.298000000000002</v>
      </c>
      <c r="K224" s="1">
        <f>VLOOKUP(A224,'Deployment Ct Data'!A:K,10,FALSE)</f>
        <v>-0.77600000000000335</v>
      </c>
      <c r="L224" s="1">
        <f>VLOOKUP(A224,'Deployment Ct Data'!A:K,8,FALSE)</f>
        <v>35.075000000000003</v>
      </c>
      <c r="M224" s="1">
        <f>VLOOKUP(A224,'Deployment Ct Data'!A:K,11,FALSE)</f>
        <v>-1.5530000000000044</v>
      </c>
    </row>
    <row r="225" spans="1:13" x14ac:dyDescent="0.25">
      <c r="A225" s="5">
        <v>276</v>
      </c>
      <c r="B225" s="1" t="s">
        <v>1</v>
      </c>
      <c r="C225" s="1" t="s">
        <v>7</v>
      </c>
      <c r="D225" s="1" t="s">
        <v>5</v>
      </c>
      <c r="F225" s="5">
        <v>1</v>
      </c>
      <c r="I225" s="5">
        <f t="shared" si="3"/>
        <v>1</v>
      </c>
      <c r="J225" s="1">
        <f>VLOOKUP(A225,'Deployment Ct Data'!A:K,7,FALSE)</f>
        <v>34.412999999999997</v>
      </c>
      <c r="K225" s="1">
        <f>VLOOKUP(A225,'Deployment Ct Data'!A:K,10,FALSE)</f>
        <v>-5.4969999999999963</v>
      </c>
      <c r="L225" s="1">
        <f>VLOOKUP(A225,'Deployment Ct Data'!A:K,8,FALSE)</f>
        <v>36.764000000000003</v>
      </c>
      <c r="M225" s="1">
        <f>VLOOKUP(A225,'Deployment Ct Data'!A:K,11,FALSE)</f>
        <v>-7.8480000000000025</v>
      </c>
    </row>
    <row r="226" spans="1:13" x14ac:dyDescent="0.25">
      <c r="A226" s="5">
        <v>277</v>
      </c>
      <c r="B226" s="1" t="s">
        <v>0</v>
      </c>
      <c r="C226" s="1" t="s">
        <v>5</v>
      </c>
      <c r="F226" s="6">
        <v>1</v>
      </c>
      <c r="I226" s="5">
        <f t="shared" si="3"/>
        <v>1</v>
      </c>
      <c r="J226" s="1">
        <f>VLOOKUP(A226,'Deployment Ct Data'!A:K,7,FALSE)</f>
        <v>33.725000000000001</v>
      </c>
      <c r="K226" s="1">
        <f>VLOOKUP(A226,'Deployment Ct Data'!A:K,10,FALSE)</f>
        <v>-3.2560000000000002</v>
      </c>
      <c r="L226" s="1">
        <f>VLOOKUP(A226,'Deployment Ct Data'!A:K,8,FALSE)</f>
        <v>34.537999999999997</v>
      </c>
      <c r="M226" s="1">
        <f>VLOOKUP(A226,'Deployment Ct Data'!A:K,11,FALSE)</f>
        <v>-4.0689999999999955</v>
      </c>
    </row>
    <row r="227" spans="1:13" x14ac:dyDescent="0.25">
      <c r="A227" s="5">
        <v>279</v>
      </c>
      <c r="B227" s="1" t="s">
        <v>0</v>
      </c>
      <c r="C227" s="1" t="s">
        <v>5</v>
      </c>
      <c r="F227" s="6">
        <v>1</v>
      </c>
      <c r="I227" s="5">
        <f t="shared" si="3"/>
        <v>1</v>
      </c>
      <c r="J227" s="1">
        <f>VLOOKUP(A227,'Deployment Ct Data'!A:K,7,FALSE)</f>
        <v>28.728999999999999</v>
      </c>
      <c r="K227" s="1">
        <f>VLOOKUP(A227,'Deployment Ct Data'!A:K,10,FALSE)</f>
        <v>1.708000000000002</v>
      </c>
      <c r="L227" s="1">
        <f>VLOOKUP(A227,'Deployment Ct Data'!A:K,8,FALSE)</f>
        <v>29.460999999999999</v>
      </c>
      <c r="M227" s="1">
        <f>VLOOKUP(A227,'Deployment Ct Data'!A:K,11,FALSE)</f>
        <v>0.97600000000000264</v>
      </c>
    </row>
    <row r="228" spans="1:13" x14ac:dyDescent="0.25">
      <c r="A228" s="5">
        <v>280</v>
      </c>
      <c r="B228" s="1" t="s">
        <v>0</v>
      </c>
      <c r="C228" s="1" t="s">
        <v>5</v>
      </c>
      <c r="F228" s="6">
        <v>1</v>
      </c>
      <c r="I228" s="5">
        <f t="shared" si="3"/>
        <v>1</v>
      </c>
      <c r="J228" s="1">
        <f>VLOOKUP(A228,'Deployment Ct Data'!A:K,7,FALSE)</f>
        <v>26.327000000000002</v>
      </c>
      <c r="K228" s="1">
        <f>VLOOKUP(A228,'Deployment Ct Data'!A:K,10,FALSE)</f>
        <v>7.4139999999999979</v>
      </c>
      <c r="L228" s="1">
        <f>VLOOKUP(A228,'Deployment Ct Data'!A:K,8,FALSE)</f>
        <v>27.231999999999999</v>
      </c>
      <c r="M228" s="1">
        <f>VLOOKUP(A228,'Deployment Ct Data'!A:K,11,FALSE)</f>
        <v>6.5090000000000003</v>
      </c>
    </row>
    <row r="229" spans="1:13" x14ac:dyDescent="0.25">
      <c r="A229" s="5">
        <v>282</v>
      </c>
      <c r="B229" s="1" t="s">
        <v>0</v>
      </c>
      <c r="C229" s="1" t="s">
        <v>5</v>
      </c>
      <c r="F229" s="6">
        <v>1</v>
      </c>
      <c r="I229" s="5">
        <f t="shared" si="3"/>
        <v>1</v>
      </c>
      <c r="J229" s="1">
        <f>VLOOKUP(A229,'Deployment Ct Data'!A:K,7,FALSE)</f>
        <v>31.48</v>
      </c>
      <c r="K229" s="1">
        <f>VLOOKUP(A229,'Deployment Ct Data'!A:K,10,FALSE)</f>
        <v>-1.6529999999999987</v>
      </c>
      <c r="L229" s="1">
        <f>VLOOKUP(A229,'Deployment Ct Data'!A:K,8,FALSE)</f>
        <v>31.863</v>
      </c>
      <c r="M229" s="1">
        <f>VLOOKUP(A229,'Deployment Ct Data'!A:K,11,FALSE)</f>
        <v>-2.0359999999999978</v>
      </c>
    </row>
    <row r="230" spans="1:13" x14ac:dyDescent="0.25">
      <c r="A230" s="5">
        <v>283</v>
      </c>
      <c r="B230" s="1" t="s">
        <v>1</v>
      </c>
      <c r="C230" s="1" t="s">
        <v>5</v>
      </c>
      <c r="F230" s="5">
        <v>1</v>
      </c>
      <c r="I230" s="5">
        <f t="shared" si="3"/>
        <v>1</v>
      </c>
      <c r="J230" s="1">
        <f>VLOOKUP(A230,'Deployment Ct Data'!A:K,7,FALSE)</f>
        <v>40.476999999999997</v>
      </c>
      <c r="K230" s="1">
        <f>VLOOKUP(A230,'Deployment Ct Data'!A:K,10,FALSE)</f>
        <v>-11.991999999999997</v>
      </c>
      <c r="L230" s="1">
        <f>VLOOKUP(A230,'Deployment Ct Data'!A:K,8,FALSE)</f>
        <v>41.442999999999998</v>
      </c>
      <c r="M230" s="1">
        <f>VLOOKUP(A230,'Deployment Ct Data'!A:K,11,FALSE)</f>
        <v>-12.957999999999998</v>
      </c>
    </row>
    <row r="231" spans="1:13" x14ac:dyDescent="0.25">
      <c r="A231" s="5">
        <v>284</v>
      </c>
      <c r="B231" s="1" t="s">
        <v>0</v>
      </c>
      <c r="C231" s="1" t="s">
        <v>5</v>
      </c>
      <c r="F231" s="6">
        <v>1</v>
      </c>
      <c r="I231" s="5">
        <f t="shared" si="3"/>
        <v>1</v>
      </c>
      <c r="J231" s="1">
        <f>VLOOKUP(A231,'Deployment Ct Data'!A:K,7,FALSE)</f>
        <v>22.504999999999999</v>
      </c>
      <c r="K231" s="1">
        <f>VLOOKUP(A231,'Deployment Ct Data'!A:K,10,FALSE)</f>
        <v>9.7979999999999983</v>
      </c>
      <c r="L231" s="1">
        <f>VLOOKUP(A231,'Deployment Ct Data'!A:K,8,FALSE)</f>
        <v>23.701000000000001</v>
      </c>
      <c r="M231" s="1">
        <f>VLOOKUP(A231,'Deployment Ct Data'!A:K,11,FALSE)</f>
        <v>8.6019999999999968</v>
      </c>
    </row>
    <row r="232" spans="1:13" x14ac:dyDescent="0.25">
      <c r="A232" s="5">
        <v>285</v>
      </c>
      <c r="B232" s="1" t="s">
        <v>0</v>
      </c>
      <c r="C232" s="1" t="s">
        <v>5</v>
      </c>
      <c r="F232" s="6">
        <v>1</v>
      </c>
      <c r="I232" s="5">
        <f t="shared" si="3"/>
        <v>1</v>
      </c>
      <c r="J232" s="1">
        <f>VLOOKUP(A232,'Deployment Ct Data'!A:K,7,FALSE)</f>
        <v>22.885999999999999</v>
      </c>
      <c r="K232" s="1">
        <f>VLOOKUP(A232,'Deployment Ct Data'!A:K,10,FALSE)</f>
        <v>8.2510000000000012</v>
      </c>
      <c r="L232" s="1">
        <f>VLOOKUP(A232,'Deployment Ct Data'!A:K,8,FALSE)</f>
        <v>23.213000000000001</v>
      </c>
      <c r="M232" s="1">
        <f>VLOOKUP(A232,'Deployment Ct Data'!A:K,11,FALSE)</f>
        <v>7.9239999999999995</v>
      </c>
    </row>
    <row r="233" spans="1:13" x14ac:dyDescent="0.25">
      <c r="A233" s="5">
        <v>286</v>
      </c>
      <c r="B233" s="1" t="s">
        <v>0</v>
      </c>
      <c r="C233" s="1" t="s">
        <v>5</v>
      </c>
      <c r="F233" s="6">
        <v>1</v>
      </c>
      <c r="I233" s="5">
        <f t="shared" si="3"/>
        <v>1</v>
      </c>
      <c r="J233" s="1">
        <f>VLOOKUP(A233,'Deployment Ct Data'!A:K,7,FALSE)</f>
        <v>32.393999999999998</v>
      </c>
      <c r="K233" s="1">
        <f>VLOOKUP(A233,'Deployment Ct Data'!A:K,10,FALSE)</f>
        <v>-0.70399999999999707</v>
      </c>
      <c r="L233" s="1">
        <f>VLOOKUP(A233,'Deployment Ct Data'!A:K,8,FALSE)</f>
        <v>32.508000000000003</v>
      </c>
      <c r="M233" s="1">
        <f>VLOOKUP(A233,'Deployment Ct Data'!A:K,11,FALSE)</f>
        <v>-0.81800000000000139</v>
      </c>
    </row>
    <row r="234" spans="1:13" x14ac:dyDescent="0.25">
      <c r="A234" s="5">
        <v>287</v>
      </c>
      <c r="B234" s="1" t="s">
        <v>0</v>
      </c>
      <c r="C234" s="1" t="s">
        <v>5</v>
      </c>
      <c r="F234" s="6">
        <v>1</v>
      </c>
      <c r="I234" s="5">
        <f t="shared" si="3"/>
        <v>1</v>
      </c>
      <c r="J234" s="1">
        <f>VLOOKUP(A234,'Deployment Ct Data'!A:K,7,FALSE)</f>
        <v>29.207999999999998</v>
      </c>
      <c r="K234" s="1">
        <f>VLOOKUP(A234,'Deployment Ct Data'!A:K,10,FALSE)</f>
        <v>1.032</v>
      </c>
      <c r="L234" s="1">
        <f>VLOOKUP(A234,'Deployment Ct Data'!A:K,8,FALSE)</f>
        <v>29.952999999999999</v>
      </c>
      <c r="M234" s="1">
        <f>VLOOKUP(A234,'Deployment Ct Data'!A:K,11,FALSE)</f>
        <v>0.28699999999999903</v>
      </c>
    </row>
    <row r="235" spans="1:13" x14ac:dyDescent="0.25">
      <c r="A235" s="5">
        <v>288</v>
      </c>
      <c r="B235" s="1" t="s">
        <v>0</v>
      </c>
      <c r="C235" s="1" t="s">
        <v>5</v>
      </c>
      <c r="F235" s="6">
        <v>1</v>
      </c>
      <c r="I235" s="5">
        <f t="shared" si="3"/>
        <v>1</v>
      </c>
      <c r="J235" s="1">
        <f>VLOOKUP(A235,'Deployment Ct Data'!A:K,7,FALSE)</f>
        <v>26.405999999999999</v>
      </c>
      <c r="K235" s="1">
        <f>VLOOKUP(A235,'Deployment Ct Data'!A:K,10,FALSE)</f>
        <v>6.7270000000000039</v>
      </c>
      <c r="L235" s="1">
        <f>VLOOKUP(A235,'Deployment Ct Data'!A:K,8,FALSE)</f>
        <v>28.132000000000001</v>
      </c>
      <c r="M235" s="1">
        <f>VLOOKUP(A235,'Deployment Ct Data'!A:K,11,FALSE)</f>
        <v>5.0010000000000012</v>
      </c>
    </row>
    <row r="236" spans="1:13" x14ac:dyDescent="0.25">
      <c r="A236" s="5">
        <v>289</v>
      </c>
      <c r="B236" s="1" t="s">
        <v>1</v>
      </c>
      <c r="C236" s="1" t="s">
        <v>5</v>
      </c>
      <c r="F236" s="5">
        <v>1</v>
      </c>
      <c r="I236" s="5">
        <f t="shared" si="3"/>
        <v>1</v>
      </c>
      <c r="J236" s="1">
        <f>VLOOKUP(A236,'Deployment Ct Data'!A:K,7,FALSE)</f>
        <v>29.007000000000001</v>
      </c>
      <c r="K236" s="1">
        <f>VLOOKUP(A236,'Deployment Ct Data'!A:K,10,FALSE)</f>
        <v>-0.19300000000000139</v>
      </c>
      <c r="L236" s="1">
        <f>VLOOKUP(A236,'Deployment Ct Data'!A:K,8,FALSE)</f>
        <v>30.344999999999999</v>
      </c>
      <c r="M236" s="1">
        <f>VLOOKUP(A236,'Deployment Ct Data'!A:K,11,FALSE)</f>
        <v>-1.5309999999999988</v>
      </c>
    </row>
    <row r="237" spans="1:13" x14ac:dyDescent="0.25">
      <c r="A237" s="5">
        <v>290</v>
      </c>
      <c r="B237" s="1" t="s">
        <v>1</v>
      </c>
      <c r="C237" s="1" t="s">
        <v>5</v>
      </c>
      <c r="F237" s="5">
        <v>1</v>
      </c>
      <c r="I237" s="5">
        <f t="shared" si="3"/>
        <v>1</v>
      </c>
      <c r="J237" s="1">
        <f>VLOOKUP(A237,'Deployment Ct Data'!A:K,7,FALSE)</f>
        <v>32.171999999999997</v>
      </c>
      <c r="K237" s="1">
        <f>VLOOKUP(A237,'Deployment Ct Data'!A:K,10,FALSE)</f>
        <v>-0.67999999999999616</v>
      </c>
      <c r="L237" s="1">
        <f>VLOOKUP(A237,'Deployment Ct Data'!A:K,8,FALSE)</f>
        <v>34.097999999999999</v>
      </c>
      <c r="M237" s="1">
        <f>VLOOKUP(A237,'Deployment Ct Data'!A:K,11,FALSE)</f>
        <v>-2.6059999999999981</v>
      </c>
    </row>
    <row r="238" spans="1:13" x14ac:dyDescent="0.25">
      <c r="A238" s="5">
        <v>292</v>
      </c>
      <c r="B238" s="1" t="s">
        <v>0</v>
      </c>
      <c r="C238" s="1" t="s">
        <v>5</v>
      </c>
      <c r="F238" s="6">
        <v>1</v>
      </c>
      <c r="I238" s="5">
        <f t="shared" si="3"/>
        <v>1</v>
      </c>
      <c r="J238" s="1">
        <f>VLOOKUP(A238,'Deployment Ct Data'!A:K,7,FALSE)</f>
        <v>31.675000000000001</v>
      </c>
      <c r="K238" s="1">
        <f>VLOOKUP(A238,'Deployment Ct Data'!A:K,10,FALSE)</f>
        <v>-2.6069999999999993</v>
      </c>
      <c r="L238" s="1">
        <f>VLOOKUP(A238,'Deployment Ct Data'!A:K,8,FALSE)</f>
        <v>33.630000000000003</v>
      </c>
      <c r="M238" s="1">
        <f>VLOOKUP(A238,'Deployment Ct Data'!A:K,11,FALSE)</f>
        <v>-4.5620000000000012</v>
      </c>
    </row>
    <row r="239" spans="1:13" x14ac:dyDescent="0.25">
      <c r="A239" s="5">
        <v>293</v>
      </c>
      <c r="B239" s="18" t="s">
        <v>0</v>
      </c>
      <c r="C239" s="1" t="s">
        <v>5</v>
      </c>
      <c r="F239" s="5">
        <v>1</v>
      </c>
      <c r="I239" s="5">
        <f t="shared" si="3"/>
        <v>1</v>
      </c>
      <c r="J239" s="1">
        <f>VLOOKUP(A239,'Deployment Ct Data'!A:K,7,FALSE)</f>
        <v>35.613999999999997</v>
      </c>
      <c r="K239" s="1">
        <f>VLOOKUP(A239,'Deployment Ct Data'!A:K,10,FALSE)</f>
        <v>-1.4789999999999992</v>
      </c>
      <c r="L239" s="1">
        <f>VLOOKUP(A239,'Deployment Ct Data'!A:K,8,FALSE)</f>
        <v>44.223999999999997</v>
      </c>
      <c r="M239" s="1">
        <f>VLOOKUP(A239,'Deployment Ct Data'!A:K,11,FALSE)</f>
        <v>-10.088999999999999</v>
      </c>
    </row>
    <row r="240" spans="1:13" x14ac:dyDescent="0.25">
      <c r="A240" s="5">
        <v>294</v>
      </c>
      <c r="B240" s="1" t="s">
        <v>0</v>
      </c>
      <c r="C240" s="1" t="s">
        <v>5</v>
      </c>
      <c r="F240" s="6">
        <v>1</v>
      </c>
      <c r="I240" s="5">
        <f t="shared" si="3"/>
        <v>1</v>
      </c>
      <c r="J240" s="1">
        <f>VLOOKUP(A240,'Deployment Ct Data'!A:K,7,FALSE)</f>
        <v>32.704999999999998</v>
      </c>
      <c r="K240" s="1">
        <f>VLOOKUP(A240,'Deployment Ct Data'!A:K,10,FALSE)</f>
        <v>-1.8499999999999979</v>
      </c>
      <c r="L240" s="1">
        <f>VLOOKUP(A240,'Deployment Ct Data'!A:K,8,FALSE)</f>
        <v>33.252000000000002</v>
      </c>
      <c r="M240" s="1">
        <f>VLOOKUP(A240,'Deployment Ct Data'!A:K,11,FALSE)</f>
        <v>-2.397000000000002</v>
      </c>
    </row>
    <row r="241" spans="1:13" x14ac:dyDescent="0.25">
      <c r="A241" s="5">
        <v>295</v>
      </c>
      <c r="B241" s="5" t="s">
        <v>0</v>
      </c>
      <c r="C241" s="5" t="s">
        <v>5</v>
      </c>
      <c r="D241" s="5"/>
      <c r="F241" s="6">
        <v>1</v>
      </c>
      <c r="I241" s="5">
        <f t="shared" si="3"/>
        <v>1</v>
      </c>
      <c r="J241" s="1">
        <f>VLOOKUP(A241,'Deployment Ct Data'!A:K,7,FALSE)</f>
        <v>32.597000000000001</v>
      </c>
      <c r="K241" s="1">
        <f>VLOOKUP(A241,'Deployment Ct Data'!A:K,10,FALSE)</f>
        <v>-3.1300000000000026</v>
      </c>
      <c r="L241" s="1">
        <f>VLOOKUP(A241,'Deployment Ct Data'!A:K,8,FALSE)</f>
        <v>34.747</v>
      </c>
      <c r="M241" s="1">
        <f>VLOOKUP(A241,'Deployment Ct Data'!A:K,11,FALSE)</f>
        <v>-5.2800000000000011</v>
      </c>
    </row>
    <row r="242" spans="1:13" x14ac:dyDescent="0.25">
      <c r="A242" s="5">
        <v>296</v>
      </c>
      <c r="B242" s="1" t="s">
        <v>0</v>
      </c>
      <c r="C242" s="1" t="s">
        <v>5</v>
      </c>
      <c r="E242" s="18"/>
      <c r="F242" s="5">
        <v>1</v>
      </c>
      <c r="I242" s="5">
        <f t="shared" si="3"/>
        <v>1</v>
      </c>
      <c r="J242" s="1">
        <f>VLOOKUP(A242,'Deployment Ct Data'!A:K,7,FALSE)</f>
        <v>51</v>
      </c>
      <c r="K242" s="1">
        <f>VLOOKUP(A242,'Deployment Ct Data'!A:K,10,FALSE)</f>
        <v>-15.540999999999997</v>
      </c>
      <c r="L242" s="1">
        <f>VLOOKUP(A242,'Deployment Ct Data'!A:K,8,FALSE)</f>
        <v>51</v>
      </c>
      <c r="M242" s="1">
        <f>VLOOKUP(A242,'Deployment Ct Data'!A:K,11,FALSE)</f>
        <v>-15.540999999999997</v>
      </c>
    </row>
    <row r="243" spans="1:13" x14ac:dyDescent="0.25">
      <c r="A243" s="5">
        <v>297</v>
      </c>
      <c r="B243" s="1" t="s">
        <v>0</v>
      </c>
      <c r="C243" s="1" t="s">
        <v>5</v>
      </c>
      <c r="F243" s="6">
        <v>1</v>
      </c>
      <c r="I243" s="5">
        <f t="shared" si="3"/>
        <v>1</v>
      </c>
      <c r="J243" s="1">
        <f>VLOOKUP(A243,'Deployment Ct Data'!A:K,7,FALSE)</f>
        <v>36.819000000000003</v>
      </c>
      <c r="K243" s="1">
        <f>VLOOKUP(A243,'Deployment Ct Data'!A:K,10,FALSE)</f>
        <v>-5.4470000000000027</v>
      </c>
      <c r="L243" s="1">
        <f>VLOOKUP(A243,'Deployment Ct Data'!A:K,8,FALSE)</f>
        <v>38.847999999999999</v>
      </c>
      <c r="M243" s="1">
        <f>VLOOKUP(A243,'Deployment Ct Data'!A:K,11,FALSE)</f>
        <v>-7.4759999999999991</v>
      </c>
    </row>
    <row r="244" spans="1:13" x14ac:dyDescent="0.25">
      <c r="A244" s="5">
        <v>299</v>
      </c>
      <c r="B244" s="1" t="s">
        <v>0</v>
      </c>
      <c r="C244" s="1" t="s">
        <v>5</v>
      </c>
      <c r="F244" s="6">
        <v>1</v>
      </c>
      <c r="I244" s="5">
        <f t="shared" si="3"/>
        <v>1</v>
      </c>
      <c r="J244" s="1">
        <f>VLOOKUP(A244,'Deployment Ct Data'!A:K,7,FALSE)</f>
        <v>27.184999999999999</v>
      </c>
      <c r="K244" s="1">
        <f>VLOOKUP(A244,'Deployment Ct Data'!A:K,10,FALSE)</f>
        <v>1.1720000000000006</v>
      </c>
      <c r="L244" s="1">
        <f>VLOOKUP(A244,'Deployment Ct Data'!A:K,8,FALSE)</f>
        <v>27.914999999999999</v>
      </c>
      <c r="M244" s="1">
        <f>VLOOKUP(A244,'Deployment Ct Data'!A:K,11,FALSE)</f>
        <v>0.44200000000000017</v>
      </c>
    </row>
    <row r="245" spans="1:13" x14ac:dyDescent="0.25">
      <c r="A245" s="5">
        <v>300</v>
      </c>
      <c r="B245" s="1" t="s">
        <v>1</v>
      </c>
      <c r="C245" s="1" t="s">
        <v>5</v>
      </c>
      <c r="E245" s="18"/>
      <c r="F245" s="5">
        <v>1</v>
      </c>
      <c r="I245" s="5">
        <f t="shared" si="3"/>
        <v>1</v>
      </c>
      <c r="J245" s="1">
        <f>VLOOKUP(A245,'Deployment Ct Data'!A:K,7,FALSE)</f>
        <v>22.018999999999998</v>
      </c>
      <c r="K245" s="1">
        <f>VLOOKUP(A245,'Deployment Ct Data'!A:K,10,FALSE)</f>
        <v>28.981000000000002</v>
      </c>
      <c r="L245" s="1">
        <f>VLOOKUP(A245,'Deployment Ct Data'!A:K,8,FALSE)</f>
        <v>24.263000000000002</v>
      </c>
      <c r="M245" s="1">
        <f>VLOOKUP(A245,'Deployment Ct Data'!A:K,11,FALSE)</f>
        <v>26.736999999999998</v>
      </c>
    </row>
    <row r="246" spans="1:13" x14ac:dyDescent="0.25">
      <c r="A246" s="5">
        <v>301</v>
      </c>
      <c r="B246" s="1" t="s">
        <v>0</v>
      </c>
      <c r="C246" s="1" t="s">
        <v>5</v>
      </c>
      <c r="F246" s="6">
        <v>1</v>
      </c>
      <c r="I246" s="5">
        <f t="shared" si="3"/>
        <v>1</v>
      </c>
      <c r="J246" s="1">
        <f>VLOOKUP(A246,'Deployment Ct Data'!A:K,7,FALSE)</f>
        <v>27.388000000000002</v>
      </c>
      <c r="K246" s="1">
        <f>VLOOKUP(A246,'Deployment Ct Data'!A:K,10,FALSE)</f>
        <v>4.036999999999999</v>
      </c>
      <c r="L246" s="1">
        <f>VLOOKUP(A246,'Deployment Ct Data'!A:K,8,FALSE)</f>
        <v>28.158999999999999</v>
      </c>
      <c r="M246" s="1">
        <f>VLOOKUP(A246,'Deployment Ct Data'!A:K,11,FALSE)</f>
        <v>3.2660000000000018</v>
      </c>
    </row>
    <row r="247" spans="1:13" x14ac:dyDescent="0.25">
      <c r="A247" s="5">
        <v>302</v>
      </c>
      <c r="B247" s="1" t="s">
        <v>0</v>
      </c>
      <c r="C247" s="1" t="s">
        <v>5</v>
      </c>
      <c r="E247" s="18"/>
      <c r="F247" s="5">
        <v>1</v>
      </c>
      <c r="I247" s="5">
        <f t="shared" si="3"/>
        <v>1</v>
      </c>
      <c r="J247" s="1">
        <f>VLOOKUP(A247,'Deployment Ct Data'!A:K,7,FALSE)</f>
        <v>31.309000000000001</v>
      </c>
      <c r="K247" s="1">
        <f>VLOOKUP(A247,'Deployment Ct Data'!A:K,10,FALSE)</f>
        <v>0.68699999999999761</v>
      </c>
      <c r="L247" s="1">
        <f>VLOOKUP(A247,'Deployment Ct Data'!A:K,8,FALSE)</f>
        <v>32.081000000000003</v>
      </c>
      <c r="M247" s="1">
        <f>VLOOKUP(A247,'Deployment Ct Data'!A:K,11,FALSE)</f>
        <v>-8.5000000000004405E-2</v>
      </c>
    </row>
    <row r="248" spans="1:13" x14ac:dyDescent="0.25">
      <c r="A248" s="5">
        <v>304</v>
      </c>
      <c r="B248" s="1" t="s">
        <v>0</v>
      </c>
      <c r="C248" s="1" t="s">
        <v>5</v>
      </c>
      <c r="F248" s="6">
        <v>1</v>
      </c>
      <c r="I248" s="5">
        <f t="shared" si="3"/>
        <v>1</v>
      </c>
      <c r="J248" s="1">
        <f>VLOOKUP(A248,'Deployment Ct Data'!A:K,7,FALSE)</f>
        <v>28.710999999999999</v>
      </c>
      <c r="K248" s="1">
        <f>VLOOKUP(A248,'Deployment Ct Data'!A:K,10,FALSE)</f>
        <v>-0.29599999999999937</v>
      </c>
      <c r="L248" s="1">
        <f>VLOOKUP(A248,'Deployment Ct Data'!A:K,8,FALSE)</f>
        <v>29.077999999999999</v>
      </c>
      <c r="M248" s="1">
        <f>VLOOKUP(A248,'Deployment Ct Data'!A:K,11,FALSE)</f>
        <v>-0.66300000000000026</v>
      </c>
    </row>
    <row r="249" spans="1:13" x14ac:dyDescent="0.25">
      <c r="A249" s="5">
        <v>305</v>
      </c>
      <c r="B249" s="1" t="s">
        <v>0</v>
      </c>
      <c r="C249" s="1" t="s">
        <v>5</v>
      </c>
      <c r="F249" s="6">
        <v>1</v>
      </c>
      <c r="I249" s="5">
        <f t="shared" si="3"/>
        <v>1</v>
      </c>
      <c r="J249" s="1">
        <f>VLOOKUP(A249,'Deployment Ct Data'!A:K,7,FALSE)</f>
        <v>28.055</v>
      </c>
      <c r="K249" s="1">
        <f>VLOOKUP(A249,'Deployment Ct Data'!A:K,10,FALSE)</f>
        <v>1.6359999999999992</v>
      </c>
      <c r="L249" s="1">
        <f>VLOOKUP(A249,'Deployment Ct Data'!A:K,8,FALSE)</f>
        <v>28.89</v>
      </c>
      <c r="M249" s="1">
        <f>VLOOKUP(A249,'Deployment Ct Data'!A:K,11,FALSE)</f>
        <v>0.80099999999999838</v>
      </c>
    </row>
    <row r="250" spans="1:13" x14ac:dyDescent="0.25">
      <c r="A250" s="5">
        <v>306</v>
      </c>
      <c r="B250" s="1" t="s">
        <v>0</v>
      </c>
      <c r="C250" s="1" t="s">
        <v>5</v>
      </c>
      <c r="F250" s="6">
        <v>1</v>
      </c>
      <c r="I250" s="5">
        <f t="shared" si="3"/>
        <v>1</v>
      </c>
      <c r="J250" s="1">
        <f>VLOOKUP(A250,'Deployment Ct Data'!A:K,7,FALSE)</f>
        <v>31.446000000000002</v>
      </c>
      <c r="K250" s="1">
        <f>VLOOKUP(A250,'Deployment Ct Data'!A:K,10,FALSE)</f>
        <v>0.53500000000000014</v>
      </c>
      <c r="L250" s="1">
        <f>VLOOKUP(A250,'Deployment Ct Data'!A:K,8,FALSE)</f>
        <v>32.366</v>
      </c>
      <c r="M250" s="1">
        <f>VLOOKUP(A250,'Deployment Ct Data'!A:K,11,FALSE)</f>
        <v>-0.38499999999999801</v>
      </c>
    </row>
    <row r="251" spans="1:13" x14ac:dyDescent="0.25">
      <c r="A251" s="5">
        <v>307</v>
      </c>
      <c r="B251" s="1" t="s">
        <v>0</v>
      </c>
      <c r="C251" s="1" t="s">
        <v>5</v>
      </c>
      <c r="F251" s="6">
        <v>1</v>
      </c>
      <c r="I251" s="5">
        <f t="shared" si="3"/>
        <v>1</v>
      </c>
      <c r="J251" s="1">
        <f>VLOOKUP(A251,'Deployment Ct Data'!A:K,7,FALSE)</f>
        <v>26.81</v>
      </c>
      <c r="K251" s="1">
        <f>VLOOKUP(A251,'Deployment Ct Data'!A:K,10,FALSE)</f>
        <v>6.4540000000000042</v>
      </c>
      <c r="L251" s="1">
        <f>VLOOKUP(A251,'Deployment Ct Data'!A:K,8,FALSE)</f>
        <v>27.782</v>
      </c>
      <c r="M251" s="1">
        <f>VLOOKUP(A251,'Deployment Ct Data'!A:K,11,FALSE)</f>
        <v>5.4820000000000029</v>
      </c>
    </row>
    <row r="252" spans="1:13" x14ac:dyDescent="0.25">
      <c r="A252" s="5">
        <v>309</v>
      </c>
      <c r="B252" s="1" t="s">
        <v>0</v>
      </c>
      <c r="C252" s="1" t="s">
        <v>5</v>
      </c>
      <c r="F252" s="6">
        <v>1</v>
      </c>
      <c r="I252" s="5">
        <f t="shared" si="3"/>
        <v>1</v>
      </c>
      <c r="J252" s="1">
        <f>VLOOKUP(A252,'Deployment Ct Data'!A:K,7,FALSE)</f>
        <v>26.888999999999999</v>
      </c>
      <c r="K252" s="1">
        <f>VLOOKUP(A252,'Deployment Ct Data'!A:K,10,FALSE)</f>
        <v>3.9980000000000011</v>
      </c>
      <c r="L252" s="1">
        <f>VLOOKUP(A252,'Deployment Ct Data'!A:K,8,FALSE)</f>
        <v>27.998999999999999</v>
      </c>
      <c r="M252" s="1">
        <f>VLOOKUP(A252,'Deployment Ct Data'!A:K,11,FALSE)</f>
        <v>2.8880000000000017</v>
      </c>
    </row>
    <row r="253" spans="1:13" x14ac:dyDescent="0.25">
      <c r="A253" s="5">
        <v>310</v>
      </c>
      <c r="B253" s="1" t="s">
        <v>0</v>
      </c>
      <c r="C253" s="1" t="s">
        <v>5</v>
      </c>
      <c r="F253" s="6">
        <v>1</v>
      </c>
      <c r="I253" s="5">
        <f t="shared" si="3"/>
        <v>1</v>
      </c>
      <c r="J253" s="1">
        <f>VLOOKUP(A253,'Deployment Ct Data'!A:K,7,FALSE)</f>
        <v>31.603000000000002</v>
      </c>
      <c r="K253" s="1">
        <f>VLOOKUP(A253,'Deployment Ct Data'!A:K,10,FALSE)</f>
        <v>4.365000000000002</v>
      </c>
      <c r="L253" s="1">
        <f>VLOOKUP(A253,'Deployment Ct Data'!A:K,8,FALSE)</f>
        <v>32.963000000000001</v>
      </c>
      <c r="M253" s="1">
        <f>VLOOKUP(A253,'Deployment Ct Data'!A:K,11,FALSE)</f>
        <v>3.0050000000000026</v>
      </c>
    </row>
    <row r="254" spans="1:13" x14ac:dyDescent="0.25">
      <c r="A254" s="5">
        <v>312</v>
      </c>
      <c r="B254" s="1" t="s">
        <v>0</v>
      </c>
      <c r="C254" s="1" t="s">
        <v>5</v>
      </c>
      <c r="F254" s="6">
        <v>1</v>
      </c>
      <c r="I254" s="5">
        <f t="shared" si="3"/>
        <v>1</v>
      </c>
      <c r="J254" s="1">
        <f>VLOOKUP(A254,'Deployment Ct Data'!A:K,7,FALSE)</f>
        <v>26.17</v>
      </c>
      <c r="K254" s="1">
        <f>VLOOKUP(A254,'Deployment Ct Data'!A:K,10,FALSE)</f>
        <v>6.0489999999999995</v>
      </c>
      <c r="L254" s="1">
        <f>VLOOKUP(A254,'Deployment Ct Data'!A:K,8,FALSE)</f>
        <v>27.273</v>
      </c>
      <c r="M254" s="1">
        <f>VLOOKUP(A254,'Deployment Ct Data'!A:K,11,FALSE)</f>
        <v>4.9460000000000015</v>
      </c>
    </row>
    <row r="255" spans="1:13" x14ac:dyDescent="0.25">
      <c r="A255" s="5">
        <v>313</v>
      </c>
      <c r="B255" s="1" t="s">
        <v>0</v>
      </c>
      <c r="C255" s="1" t="s">
        <v>5</v>
      </c>
      <c r="F255" s="6">
        <v>1</v>
      </c>
      <c r="I255" s="5">
        <f t="shared" si="3"/>
        <v>1</v>
      </c>
      <c r="J255" s="1">
        <f>VLOOKUP(A255,'Deployment Ct Data'!A:K,7,FALSE)</f>
        <v>31.093</v>
      </c>
      <c r="K255" s="1">
        <f>VLOOKUP(A255,'Deployment Ct Data'!A:K,10,FALSE)</f>
        <v>-0.72100000000000009</v>
      </c>
      <c r="L255" s="1">
        <f>VLOOKUP(A255,'Deployment Ct Data'!A:K,8,FALSE)</f>
        <v>32.506</v>
      </c>
      <c r="M255" s="1">
        <f>VLOOKUP(A255,'Deployment Ct Data'!A:K,11,FALSE)</f>
        <v>-2.1340000000000003</v>
      </c>
    </row>
    <row r="256" spans="1:13" x14ac:dyDescent="0.25">
      <c r="A256" s="5">
        <v>314</v>
      </c>
      <c r="B256" s="1" t="s">
        <v>2</v>
      </c>
      <c r="C256" s="1" t="s">
        <v>5</v>
      </c>
      <c r="E256" s="18"/>
      <c r="F256" s="5">
        <v>1</v>
      </c>
      <c r="I256" s="5">
        <f t="shared" si="3"/>
        <v>1</v>
      </c>
      <c r="J256" s="1">
        <f>VLOOKUP(A256,'Deployment Ct Data'!A:K,7,FALSE)</f>
        <v>33.25</v>
      </c>
      <c r="K256" s="1">
        <f>VLOOKUP(A256,'Deployment Ct Data'!A:K,10,FALSE)</f>
        <v>-1.2899999999999991</v>
      </c>
      <c r="L256" s="1">
        <f>VLOOKUP(A256,'Deployment Ct Data'!A:K,8,FALSE)</f>
        <v>33.341999999999999</v>
      </c>
      <c r="M256" s="1">
        <f>VLOOKUP(A256,'Deployment Ct Data'!A:K,11,FALSE)</f>
        <v>-1.3819999999999979</v>
      </c>
    </row>
    <row r="257" spans="1:13" x14ac:dyDescent="0.25">
      <c r="A257" s="5">
        <v>315</v>
      </c>
      <c r="B257" s="1" t="s">
        <v>0</v>
      </c>
      <c r="C257" s="5" t="s">
        <v>5</v>
      </c>
      <c r="F257" s="6">
        <v>1</v>
      </c>
      <c r="I257" s="5">
        <f t="shared" si="3"/>
        <v>1</v>
      </c>
      <c r="J257" s="1">
        <f>VLOOKUP(A257,'Deployment Ct Data'!A:K,7,FALSE)</f>
        <v>34.012</v>
      </c>
      <c r="K257" s="1">
        <f>VLOOKUP(A257,'Deployment Ct Data'!A:K,10,FALSE)</f>
        <v>1.1850000000000023</v>
      </c>
      <c r="L257" s="1">
        <f>VLOOKUP(A257,'Deployment Ct Data'!A:K,8,FALSE)</f>
        <v>35.844999999999999</v>
      </c>
      <c r="M257" s="1">
        <f>VLOOKUP(A257,'Deployment Ct Data'!A:K,11,FALSE)</f>
        <v>-0.64799999999999613</v>
      </c>
    </row>
    <row r="258" spans="1:13" x14ac:dyDescent="0.25">
      <c r="A258" s="5">
        <v>316</v>
      </c>
      <c r="B258" s="3" t="s">
        <v>0</v>
      </c>
      <c r="C258" s="3" t="s">
        <v>5</v>
      </c>
      <c r="D258" s="3"/>
      <c r="F258" s="6">
        <v>1</v>
      </c>
      <c r="I258" s="5">
        <f t="shared" ref="I258:I321" si="4">F258-G258</f>
        <v>1</v>
      </c>
      <c r="J258" s="1">
        <f>VLOOKUP(A258,'Deployment Ct Data'!A:K,7,FALSE)</f>
        <v>31.513999999999999</v>
      </c>
      <c r="K258" s="1">
        <f>VLOOKUP(A258,'Deployment Ct Data'!A:K,10,FALSE)</f>
        <v>0.35999999999999943</v>
      </c>
      <c r="L258" s="1">
        <f>VLOOKUP(A258,'Deployment Ct Data'!A:K,8,FALSE)</f>
        <v>31.6</v>
      </c>
      <c r="M258" s="1">
        <f>VLOOKUP(A258,'Deployment Ct Data'!A:K,11,FALSE)</f>
        <v>0.27399999999999736</v>
      </c>
    </row>
    <row r="259" spans="1:13" x14ac:dyDescent="0.25">
      <c r="A259" s="5">
        <v>317</v>
      </c>
      <c r="B259" s="1" t="s">
        <v>0</v>
      </c>
      <c r="C259" s="5" t="s">
        <v>5</v>
      </c>
      <c r="F259" s="6">
        <v>1</v>
      </c>
      <c r="I259" s="5">
        <f t="shared" si="4"/>
        <v>1</v>
      </c>
      <c r="J259" s="1">
        <f>VLOOKUP(A259,'Deployment Ct Data'!A:K,7,FALSE)</f>
        <v>31.803999999999998</v>
      </c>
      <c r="K259" s="1">
        <f>VLOOKUP(A259,'Deployment Ct Data'!A:K,10,FALSE)</f>
        <v>-0.76999999999999957</v>
      </c>
      <c r="L259" s="1">
        <f>VLOOKUP(A259,'Deployment Ct Data'!A:K,8,FALSE)</f>
        <v>51</v>
      </c>
      <c r="M259" s="1">
        <f>VLOOKUP(A259,'Deployment Ct Data'!A:K,11,FALSE)</f>
        <v>-19.966000000000001</v>
      </c>
    </row>
    <row r="260" spans="1:13" x14ac:dyDescent="0.25">
      <c r="A260" s="5">
        <v>318</v>
      </c>
      <c r="B260" s="5" t="s">
        <v>0</v>
      </c>
      <c r="C260" s="5" t="s">
        <v>5</v>
      </c>
      <c r="D260" s="5"/>
      <c r="F260" s="6">
        <v>1</v>
      </c>
      <c r="I260" s="5">
        <f t="shared" si="4"/>
        <v>1</v>
      </c>
      <c r="J260" s="1">
        <f>VLOOKUP(A260,'Deployment Ct Data'!A:K,7,FALSE)</f>
        <v>31.16</v>
      </c>
      <c r="K260" s="1">
        <f>VLOOKUP(A260,'Deployment Ct Data'!A:K,10,FALSE)</f>
        <v>2.1680000000000028</v>
      </c>
      <c r="L260" s="1">
        <f>VLOOKUP(A260,'Deployment Ct Data'!A:K,8,FALSE)</f>
        <v>31.882000000000001</v>
      </c>
      <c r="M260" s="1">
        <f>VLOOKUP(A260,'Deployment Ct Data'!A:K,11,FALSE)</f>
        <v>1.4460000000000015</v>
      </c>
    </row>
    <row r="261" spans="1:13" x14ac:dyDescent="0.25">
      <c r="A261" s="5">
        <v>321</v>
      </c>
      <c r="B261" s="1" t="s">
        <v>0</v>
      </c>
      <c r="C261" s="1" t="s">
        <v>5</v>
      </c>
      <c r="F261" s="6">
        <v>1</v>
      </c>
      <c r="I261" s="5">
        <f t="shared" si="4"/>
        <v>1</v>
      </c>
      <c r="J261" s="1">
        <f>VLOOKUP(A261,'Deployment Ct Data'!A:K,7,FALSE)</f>
        <v>26.265999999999998</v>
      </c>
      <c r="K261" s="1">
        <f>VLOOKUP(A261,'Deployment Ct Data'!A:K,10,FALSE)</f>
        <v>8.9750000000000014</v>
      </c>
      <c r="L261" s="1">
        <f>VLOOKUP(A261,'Deployment Ct Data'!A:K,8,FALSE)</f>
        <v>28.218</v>
      </c>
      <c r="M261" s="1">
        <f>VLOOKUP(A261,'Deployment Ct Data'!A:K,11,FALSE)</f>
        <v>7.0229999999999997</v>
      </c>
    </row>
    <row r="262" spans="1:13" x14ac:dyDescent="0.25">
      <c r="A262" s="5">
        <v>322</v>
      </c>
      <c r="B262" s="3" t="s">
        <v>0</v>
      </c>
      <c r="C262" s="3" t="s">
        <v>5</v>
      </c>
      <c r="D262" s="3"/>
      <c r="E262" s="5"/>
      <c r="F262" s="6">
        <v>1</v>
      </c>
      <c r="I262" s="5">
        <f t="shared" si="4"/>
        <v>1</v>
      </c>
      <c r="J262" s="1">
        <f>VLOOKUP(A262,'Deployment Ct Data'!A:K,7,FALSE)</f>
        <v>40.655000000000001</v>
      </c>
      <c r="K262" s="1">
        <f>VLOOKUP(A262,'Deployment Ct Data'!A:K,10,FALSE)</f>
        <v>-8.7200000000000024</v>
      </c>
      <c r="L262" s="1">
        <f>VLOOKUP(A262,'Deployment Ct Data'!A:K,8,FALSE)</f>
        <v>41.887</v>
      </c>
      <c r="M262" s="1">
        <f>VLOOKUP(A262,'Deployment Ct Data'!A:K,11,FALSE)</f>
        <v>-9.9520000000000017</v>
      </c>
    </row>
    <row r="263" spans="1:13" x14ac:dyDescent="0.25">
      <c r="A263" s="5">
        <v>323</v>
      </c>
      <c r="B263" s="1" t="s">
        <v>0</v>
      </c>
      <c r="C263" s="1" t="s">
        <v>5</v>
      </c>
      <c r="E263" s="18"/>
      <c r="F263" s="5">
        <v>1</v>
      </c>
      <c r="I263" s="5">
        <f t="shared" si="4"/>
        <v>1</v>
      </c>
      <c r="J263" s="1">
        <f>VLOOKUP(A263,'Deployment Ct Data'!A:K,7,FALSE)</f>
        <v>36.345999999999997</v>
      </c>
      <c r="K263" s="1">
        <f>VLOOKUP(A263,'Deployment Ct Data'!A:K,10,FALSE)</f>
        <v>-7.3469999999999978</v>
      </c>
      <c r="L263" s="1">
        <f>VLOOKUP(A263,'Deployment Ct Data'!A:K,8,FALSE)</f>
        <v>39.453000000000003</v>
      </c>
      <c r="M263" s="1">
        <f>VLOOKUP(A263,'Deployment Ct Data'!A:K,11,FALSE)</f>
        <v>-10.454000000000004</v>
      </c>
    </row>
    <row r="264" spans="1:13" x14ac:dyDescent="0.25">
      <c r="A264" s="5">
        <v>324</v>
      </c>
      <c r="B264" s="1" t="s">
        <v>0</v>
      </c>
      <c r="C264" s="1" t="s">
        <v>5</v>
      </c>
      <c r="F264" s="6">
        <v>1</v>
      </c>
      <c r="I264" s="5">
        <f t="shared" si="4"/>
        <v>1</v>
      </c>
      <c r="J264" s="1">
        <f>VLOOKUP(A264,'Deployment Ct Data'!A:K,7,FALSE)</f>
        <v>29.396000000000001</v>
      </c>
      <c r="K264" s="1">
        <f>VLOOKUP(A264,'Deployment Ct Data'!A:K,10,FALSE)</f>
        <v>1.1409999999999982</v>
      </c>
      <c r="L264" s="1">
        <f>VLOOKUP(A264,'Deployment Ct Data'!A:K,8,FALSE)</f>
        <v>29.984999999999999</v>
      </c>
      <c r="M264" s="1">
        <f>VLOOKUP(A264,'Deployment Ct Data'!A:K,11,FALSE)</f>
        <v>0.5519999999999996</v>
      </c>
    </row>
    <row r="265" spans="1:13" x14ac:dyDescent="0.25">
      <c r="A265" s="5">
        <v>325</v>
      </c>
      <c r="B265" s="1" t="s">
        <v>0</v>
      </c>
      <c r="C265" s="1" t="s">
        <v>5</v>
      </c>
      <c r="F265" s="6">
        <v>1</v>
      </c>
      <c r="I265" s="5">
        <f t="shared" si="4"/>
        <v>1</v>
      </c>
      <c r="J265" s="1">
        <f>VLOOKUP(A265,'Deployment Ct Data'!A:K,7,FALSE)</f>
        <v>30.495999999999999</v>
      </c>
      <c r="K265" s="1">
        <f>VLOOKUP(A265,'Deployment Ct Data'!A:K,10,FALSE)</f>
        <v>4.227999999999998</v>
      </c>
      <c r="L265" s="1">
        <f>VLOOKUP(A265,'Deployment Ct Data'!A:K,8,FALSE)</f>
        <v>31.728000000000002</v>
      </c>
      <c r="M265" s="1">
        <f>VLOOKUP(A265,'Deployment Ct Data'!A:K,11,FALSE)</f>
        <v>2.9959999999999951</v>
      </c>
    </row>
    <row r="266" spans="1:13" x14ac:dyDescent="0.25">
      <c r="A266" s="5">
        <v>327</v>
      </c>
      <c r="B266" s="1" t="s">
        <v>0</v>
      </c>
      <c r="C266" s="1" t="s">
        <v>5</v>
      </c>
      <c r="F266" s="6">
        <v>1</v>
      </c>
      <c r="I266" s="5">
        <f t="shared" si="4"/>
        <v>1</v>
      </c>
      <c r="J266" s="1">
        <f>VLOOKUP(A266,'Deployment Ct Data'!A:K,7,FALSE)</f>
        <v>29.524999999999999</v>
      </c>
      <c r="K266" s="1">
        <f>VLOOKUP(A266,'Deployment Ct Data'!A:K,10,FALSE)</f>
        <v>4.1260000000000048</v>
      </c>
      <c r="L266" s="1">
        <f>VLOOKUP(A266,'Deployment Ct Data'!A:K,8,FALSE)</f>
        <v>29.526</v>
      </c>
      <c r="M266" s="1">
        <f>VLOOKUP(A266,'Deployment Ct Data'!A:K,11,FALSE)</f>
        <v>4.1250000000000036</v>
      </c>
    </row>
    <row r="267" spans="1:13" x14ac:dyDescent="0.25">
      <c r="A267" s="5">
        <v>328</v>
      </c>
      <c r="B267" s="3" t="s">
        <v>0</v>
      </c>
      <c r="C267" s="3" t="s">
        <v>5</v>
      </c>
      <c r="D267" s="3"/>
      <c r="E267" s="5"/>
      <c r="F267" s="6">
        <v>1</v>
      </c>
      <c r="I267" s="5">
        <f t="shared" si="4"/>
        <v>1</v>
      </c>
      <c r="J267" s="1">
        <f>VLOOKUP(A267,'Deployment Ct Data'!A:K,7,FALSE)</f>
        <v>37.634</v>
      </c>
      <c r="K267" s="1">
        <f>VLOOKUP(A267,'Deployment Ct Data'!A:K,10,FALSE)</f>
        <v>-5.7560000000000002</v>
      </c>
      <c r="L267" s="1">
        <f>VLOOKUP(A267,'Deployment Ct Data'!A:K,8,FALSE)</f>
        <v>39.326000000000001</v>
      </c>
      <c r="M267" s="1">
        <f>VLOOKUP(A267,'Deployment Ct Data'!A:K,11,FALSE)</f>
        <v>-7.4480000000000004</v>
      </c>
    </row>
    <row r="268" spans="1:13" x14ac:dyDescent="0.25">
      <c r="A268" s="5">
        <v>329</v>
      </c>
      <c r="B268" s="1" t="s">
        <v>1</v>
      </c>
      <c r="C268" s="1" t="s">
        <v>5</v>
      </c>
      <c r="F268" s="5">
        <v>1</v>
      </c>
      <c r="I268" s="5">
        <f t="shared" si="4"/>
        <v>1</v>
      </c>
      <c r="J268" s="1">
        <f>VLOOKUP(A268,'Deployment Ct Data'!A:K,7,FALSE)</f>
        <v>51</v>
      </c>
      <c r="K268" s="1">
        <f>VLOOKUP(A268,'Deployment Ct Data'!A:K,10,FALSE)</f>
        <v>0</v>
      </c>
      <c r="L268" s="1">
        <f>VLOOKUP(A268,'Deployment Ct Data'!A:K,8,FALSE)</f>
        <v>51</v>
      </c>
      <c r="M268" s="1">
        <f>VLOOKUP(A268,'Deployment Ct Data'!A:K,11,FALSE)</f>
        <v>0</v>
      </c>
    </row>
    <row r="269" spans="1:13" x14ac:dyDescent="0.25">
      <c r="A269" s="5">
        <v>330</v>
      </c>
      <c r="B269" s="1" t="s">
        <v>0</v>
      </c>
      <c r="C269" s="5" t="s">
        <v>5</v>
      </c>
      <c r="F269" s="6">
        <v>1</v>
      </c>
      <c r="I269" s="5">
        <f t="shared" si="4"/>
        <v>1</v>
      </c>
      <c r="J269" s="1">
        <f>VLOOKUP(A269,'Deployment Ct Data'!A:K,7,FALSE)</f>
        <v>29.260999999999999</v>
      </c>
      <c r="K269" s="1">
        <f>VLOOKUP(A269,'Deployment Ct Data'!A:K,10,FALSE)</f>
        <v>3.8829999999999991</v>
      </c>
      <c r="L269" s="1">
        <f>VLOOKUP(A269,'Deployment Ct Data'!A:K,8,FALSE)</f>
        <v>33.887</v>
      </c>
      <c r="M269" s="1">
        <f>VLOOKUP(A269,'Deployment Ct Data'!A:K,11,FALSE)</f>
        <v>-0.7430000000000021</v>
      </c>
    </row>
    <row r="270" spans="1:13" x14ac:dyDescent="0.25">
      <c r="A270" s="5">
        <v>332</v>
      </c>
      <c r="B270" s="1" t="s">
        <v>0</v>
      </c>
      <c r="E270" s="1" t="s">
        <v>5</v>
      </c>
      <c r="F270" s="6">
        <v>1</v>
      </c>
      <c r="I270" s="5">
        <f t="shared" si="4"/>
        <v>1</v>
      </c>
      <c r="J270" s="1">
        <f>VLOOKUP(A270,'Deployment Ct Data'!A:K,7,FALSE)</f>
        <v>26.983000000000001</v>
      </c>
      <c r="K270" s="1">
        <f>VLOOKUP(A270,'Deployment Ct Data'!A:K,10,FALSE)</f>
        <v>1.8299999999999983</v>
      </c>
      <c r="L270" s="1">
        <f>VLOOKUP(A270,'Deployment Ct Data'!A:K,8,FALSE)</f>
        <v>27.824999999999999</v>
      </c>
      <c r="M270" s="1">
        <f>VLOOKUP(A270,'Deployment Ct Data'!A:K,11,FALSE)</f>
        <v>0.98799999999999955</v>
      </c>
    </row>
    <row r="271" spans="1:13" x14ac:dyDescent="0.25">
      <c r="A271" s="5">
        <v>333</v>
      </c>
      <c r="B271" s="1" t="s">
        <v>0</v>
      </c>
      <c r="C271" s="1" t="s">
        <v>5</v>
      </c>
      <c r="F271" s="6">
        <v>1</v>
      </c>
      <c r="I271" s="5">
        <f t="shared" si="4"/>
        <v>1</v>
      </c>
      <c r="J271" s="1">
        <f>VLOOKUP(A271,'Deployment Ct Data'!A:K,7,FALSE)</f>
        <v>30.667999999999999</v>
      </c>
      <c r="K271" s="1">
        <f>VLOOKUP(A271,'Deployment Ct Data'!A:K,10,FALSE)</f>
        <v>-0.97299999999999898</v>
      </c>
      <c r="L271" s="1">
        <f>VLOOKUP(A271,'Deployment Ct Data'!A:K,8,FALSE)</f>
        <v>31.402999999999999</v>
      </c>
      <c r="M271" s="1">
        <f>VLOOKUP(A271,'Deployment Ct Data'!A:K,11,FALSE)</f>
        <v>-1.7079999999999984</v>
      </c>
    </row>
    <row r="272" spans="1:13" x14ac:dyDescent="0.25">
      <c r="A272" s="5">
        <v>334</v>
      </c>
      <c r="B272" s="1" t="s">
        <v>1</v>
      </c>
      <c r="C272" s="1" t="s">
        <v>5</v>
      </c>
      <c r="F272" s="6">
        <v>1</v>
      </c>
      <c r="I272" s="5">
        <f t="shared" si="4"/>
        <v>1</v>
      </c>
      <c r="J272" s="1">
        <f>VLOOKUP(A272,'Deployment Ct Data'!A:K,7,FALSE)</f>
        <v>34.573</v>
      </c>
      <c r="K272" s="1">
        <f>VLOOKUP(A272,'Deployment Ct Data'!A:K,10,FALSE)</f>
        <v>0.19599999999999795</v>
      </c>
      <c r="L272" s="1">
        <f>VLOOKUP(A272,'Deployment Ct Data'!A:K,8,FALSE)</f>
        <v>36.670999999999999</v>
      </c>
      <c r="M272" s="1">
        <f>VLOOKUP(A272,'Deployment Ct Data'!A:K,11,FALSE)</f>
        <v>-1.902000000000001</v>
      </c>
    </row>
    <row r="273" spans="1:13" x14ac:dyDescent="0.25">
      <c r="A273" s="5">
        <v>335</v>
      </c>
      <c r="B273" s="1" t="s">
        <v>0</v>
      </c>
      <c r="C273" s="1" t="s">
        <v>5</v>
      </c>
      <c r="E273" s="18"/>
      <c r="F273" s="6">
        <v>1</v>
      </c>
      <c r="I273" s="5">
        <f t="shared" si="4"/>
        <v>1</v>
      </c>
      <c r="J273" s="1">
        <f>VLOOKUP(A273,'Deployment Ct Data'!A:K,7,FALSE)</f>
        <v>23.478000000000002</v>
      </c>
      <c r="K273" s="1">
        <f>VLOOKUP(A273,'Deployment Ct Data'!A:K,10,FALSE)</f>
        <v>21.180999999999997</v>
      </c>
      <c r="L273" s="1">
        <f>VLOOKUP(A273,'Deployment Ct Data'!A:K,8,FALSE)</f>
        <v>23.686</v>
      </c>
      <c r="M273" s="1">
        <f>VLOOKUP(A273,'Deployment Ct Data'!A:K,11,FALSE)</f>
        <v>20.972999999999999</v>
      </c>
    </row>
    <row r="274" spans="1:13" x14ac:dyDescent="0.25">
      <c r="A274" s="5">
        <v>338</v>
      </c>
      <c r="B274" s="5" t="s">
        <v>0</v>
      </c>
      <c r="C274" s="5" t="s">
        <v>5</v>
      </c>
      <c r="D274" s="5"/>
      <c r="F274" s="6">
        <v>1</v>
      </c>
      <c r="I274" s="5">
        <f t="shared" si="4"/>
        <v>1</v>
      </c>
      <c r="J274" s="1">
        <f>VLOOKUP(A274,'Deployment Ct Data'!A:K,7,FALSE)</f>
        <v>27.446000000000002</v>
      </c>
      <c r="K274" s="1">
        <f>VLOOKUP(A274,'Deployment Ct Data'!A:K,10,FALSE)</f>
        <v>5.335999999999995</v>
      </c>
      <c r="L274" s="1">
        <f>VLOOKUP(A274,'Deployment Ct Data'!A:K,8,FALSE)</f>
        <v>28.143000000000001</v>
      </c>
      <c r="M274" s="1">
        <f>VLOOKUP(A274,'Deployment Ct Data'!A:K,11,FALSE)</f>
        <v>4.6389999999999958</v>
      </c>
    </row>
    <row r="275" spans="1:13" x14ac:dyDescent="0.25">
      <c r="A275" s="5">
        <v>339</v>
      </c>
      <c r="B275" s="1" t="s">
        <v>0</v>
      </c>
      <c r="C275" s="1" t="s">
        <v>5</v>
      </c>
      <c r="F275" s="6">
        <v>1</v>
      </c>
      <c r="I275" s="5">
        <f t="shared" si="4"/>
        <v>1</v>
      </c>
      <c r="J275" s="1">
        <f>VLOOKUP(A275,'Deployment Ct Data'!A:K,7,FALSE)</f>
        <v>29.151</v>
      </c>
      <c r="K275" s="1">
        <f>VLOOKUP(A275,'Deployment Ct Data'!A:K,10,FALSE)</f>
        <v>1.0620000000000012</v>
      </c>
      <c r="L275" s="1">
        <f>VLOOKUP(A275,'Deployment Ct Data'!A:K,8,FALSE)</f>
        <v>31.335999999999999</v>
      </c>
      <c r="M275" s="1">
        <f>VLOOKUP(A275,'Deployment Ct Data'!A:K,11,FALSE)</f>
        <v>-1.1229999999999976</v>
      </c>
    </row>
    <row r="276" spans="1:13" x14ac:dyDescent="0.25">
      <c r="A276" s="5">
        <v>340</v>
      </c>
      <c r="B276" s="1" t="s">
        <v>0</v>
      </c>
      <c r="C276" s="1" t="s">
        <v>5</v>
      </c>
      <c r="F276" s="6">
        <v>1</v>
      </c>
      <c r="I276" s="5">
        <f t="shared" si="4"/>
        <v>1</v>
      </c>
      <c r="J276" s="1">
        <f>VLOOKUP(A276,'Deployment Ct Data'!A:K,7,FALSE)</f>
        <v>31.059000000000001</v>
      </c>
      <c r="K276" s="1">
        <f>VLOOKUP(A276,'Deployment Ct Data'!A:K,10,FALSE)</f>
        <v>-1.458000000000002</v>
      </c>
      <c r="L276" s="1">
        <f>VLOOKUP(A276,'Deployment Ct Data'!A:K,8,FALSE)</f>
        <v>31.498999999999999</v>
      </c>
      <c r="M276" s="1">
        <f>VLOOKUP(A276,'Deployment Ct Data'!A:K,11,FALSE)</f>
        <v>-1.8979999999999997</v>
      </c>
    </row>
    <row r="277" spans="1:13" x14ac:dyDescent="0.25">
      <c r="A277" s="5">
        <v>341</v>
      </c>
      <c r="B277" s="1" t="s">
        <v>0</v>
      </c>
      <c r="C277" s="1" t="s">
        <v>5</v>
      </c>
      <c r="F277" s="6">
        <v>1</v>
      </c>
      <c r="I277" s="5">
        <f t="shared" si="4"/>
        <v>1</v>
      </c>
      <c r="J277" s="1">
        <f>VLOOKUP(A277,'Deployment Ct Data'!A:K,7,FALSE)</f>
        <v>29.396999999999998</v>
      </c>
      <c r="K277" s="1">
        <f>VLOOKUP(A277,'Deployment Ct Data'!A:K,10,FALSE)</f>
        <v>-0.6369999999999969</v>
      </c>
      <c r="L277" s="1">
        <f>VLOOKUP(A277,'Deployment Ct Data'!A:K,8,FALSE)</f>
        <v>30.992999999999999</v>
      </c>
      <c r="M277" s="1">
        <f>VLOOKUP(A277,'Deployment Ct Data'!A:K,11,FALSE)</f>
        <v>-2.232999999999997</v>
      </c>
    </row>
    <row r="278" spans="1:13" x14ac:dyDescent="0.25">
      <c r="A278" s="5">
        <v>342</v>
      </c>
      <c r="B278" s="3" t="s">
        <v>0</v>
      </c>
      <c r="C278" s="3" t="s">
        <v>5</v>
      </c>
      <c r="D278" s="3"/>
      <c r="E278" s="5"/>
      <c r="F278" s="6">
        <v>1</v>
      </c>
      <c r="I278" s="5">
        <f t="shared" si="4"/>
        <v>1</v>
      </c>
      <c r="J278" s="1">
        <f>VLOOKUP(A278,'Deployment Ct Data'!A:K,7,FALSE)</f>
        <v>51</v>
      </c>
      <c r="K278" s="1">
        <f>VLOOKUP(A278,'Deployment Ct Data'!A:K,10,FALSE)</f>
        <v>-16.192</v>
      </c>
      <c r="L278" s="1">
        <f>VLOOKUP(A278,'Deployment Ct Data'!A:K,8,FALSE)</f>
        <v>45.694000000000003</v>
      </c>
      <c r="M278" s="1">
        <f>VLOOKUP(A278,'Deployment Ct Data'!A:K,11,FALSE)</f>
        <v>-10.886000000000003</v>
      </c>
    </row>
    <row r="279" spans="1:13" x14ac:dyDescent="0.25">
      <c r="A279" s="5">
        <v>343</v>
      </c>
      <c r="B279" s="1" t="s">
        <v>1</v>
      </c>
      <c r="C279" s="1" t="s">
        <v>5</v>
      </c>
      <c r="F279" s="5">
        <v>1</v>
      </c>
      <c r="I279" s="5">
        <f t="shared" si="4"/>
        <v>1</v>
      </c>
      <c r="J279" s="1">
        <f>VLOOKUP(A279,'Deployment Ct Data'!A:K,7,FALSE)</f>
        <v>33.207999999999998</v>
      </c>
      <c r="K279" s="1">
        <f>VLOOKUP(A279,'Deployment Ct Data'!A:K,10,FALSE)</f>
        <v>-2.3460000000000001</v>
      </c>
      <c r="L279" s="1">
        <f>VLOOKUP(A279,'Deployment Ct Data'!A:K,8,FALSE)</f>
        <v>35.201999999999998</v>
      </c>
      <c r="M279" s="1">
        <f>VLOOKUP(A279,'Deployment Ct Data'!A:K,11,FALSE)</f>
        <v>-4.34</v>
      </c>
    </row>
    <row r="280" spans="1:13" x14ac:dyDescent="0.25">
      <c r="A280" s="5">
        <v>344</v>
      </c>
      <c r="B280" s="1" t="s">
        <v>0</v>
      </c>
      <c r="C280" s="1" t="s">
        <v>5</v>
      </c>
      <c r="F280" s="6">
        <v>1</v>
      </c>
      <c r="I280" s="5">
        <f t="shared" si="4"/>
        <v>1</v>
      </c>
      <c r="J280" s="1">
        <f>VLOOKUP(A280,'Deployment Ct Data'!A:K,7,FALSE)</f>
        <v>27.94</v>
      </c>
      <c r="K280" s="1">
        <f>VLOOKUP(A280,'Deployment Ct Data'!A:K,10,FALSE)</f>
        <v>8.4130000000000003</v>
      </c>
      <c r="L280" s="1">
        <f>VLOOKUP(A280,'Deployment Ct Data'!A:K,8,FALSE)</f>
        <v>28.172999999999998</v>
      </c>
      <c r="M280" s="1">
        <f>VLOOKUP(A280,'Deployment Ct Data'!A:K,11,FALSE)</f>
        <v>8.1800000000000033</v>
      </c>
    </row>
    <row r="281" spans="1:13" x14ac:dyDescent="0.25">
      <c r="A281" s="5">
        <v>345</v>
      </c>
      <c r="B281" s="1" t="s">
        <v>0</v>
      </c>
      <c r="C281" s="1" t="s">
        <v>5</v>
      </c>
      <c r="E281" s="18"/>
      <c r="F281" s="6">
        <v>1</v>
      </c>
      <c r="I281" s="5">
        <f t="shared" si="4"/>
        <v>1</v>
      </c>
      <c r="J281" s="1">
        <f>VLOOKUP(A281,'Deployment Ct Data'!A:K,7,FALSE)</f>
        <v>28.395</v>
      </c>
      <c r="K281" s="1">
        <f>VLOOKUP(A281,'Deployment Ct Data'!A:K,10,FALSE)</f>
        <v>0.66799999999999926</v>
      </c>
      <c r="L281" s="1">
        <f>VLOOKUP(A281,'Deployment Ct Data'!A:K,8,FALSE)</f>
        <v>29.65</v>
      </c>
      <c r="M281" s="1">
        <f>VLOOKUP(A281,'Deployment Ct Data'!A:K,11,FALSE)</f>
        <v>-0.58699999999999974</v>
      </c>
    </row>
    <row r="282" spans="1:13" x14ac:dyDescent="0.25">
      <c r="A282" s="5">
        <v>346</v>
      </c>
      <c r="B282" s="1" t="s">
        <v>1</v>
      </c>
      <c r="C282" s="1" t="s">
        <v>5</v>
      </c>
      <c r="F282" s="6">
        <v>1</v>
      </c>
      <c r="I282" s="5">
        <f t="shared" si="4"/>
        <v>1</v>
      </c>
      <c r="J282" s="1">
        <f>VLOOKUP(A282,'Deployment Ct Data'!A:K,7,FALSE)</f>
        <v>29.984999999999999</v>
      </c>
      <c r="K282" s="1">
        <f>VLOOKUP(A282,'Deployment Ct Data'!A:K,10,FALSE)</f>
        <v>9.2839999999999989</v>
      </c>
      <c r="L282" s="1">
        <f>VLOOKUP(A282,'Deployment Ct Data'!A:K,8,FALSE)</f>
        <v>30.445</v>
      </c>
      <c r="M282" s="1">
        <f>VLOOKUP(A282,'Deployment Ct Data'!A:K,11,FALSE)</f>
        <v>8.8239999999999981</v>
      </c>
    </row>
    <row r="283" spans="1:13" x14ac:dyDescent="0.25">
      <c r="A283" s="5">
        <v>347</v>
      </c>
      <c r="B283" s="1" t="s">
        <v>0</v>
      </c>
      <c r="C283" s="1" t="s">
        <v>5</v>
      </c>
      <c r="F283" s="5">
        <v>1</v>
      </c>
      <c r="I283" s="5">
        <f t="shared" si="4"/>
        <v>1</v>
      </c>
      <c r="J283" s="1">
        <f>VLOOKUP(A283,'Deployment Ct Data'!A:K,7,FALSE)</f>
        <v>27.96</v>
      </c>
      <c r="K283" s="1">
        <f>VLOOKUP(A283,'Deployment Ct Data'!A:K,10,FALSE)</f>
        <v>8.0829999999999984</v>
      </c>
      <c r="L283" s="1">
        <f>VLOOKUP(A283,'Deployment Ct Data'!A:K,8,FALSE)</f>
        <v>28.827000000000002</v>
      </c>
      <c r="M283" s="1">
        <f>VLOOKUP(A283,'Deployment Ct Data'!A:K,11,FALSE)</f>
        <v>7.2159999999999975</v>
      </c>
    </row>
    <row r="284" spans="1:13" x14ac:dyDescent="0.25">
      <c r="A284" s="5">
        <v>348</v>
      </c>
      <c r="B284" s="1" t="s">
        <v>0</v>
      </c>
      <c r="C284" s="1" t="s">
        <v>5</v>
      </c>
      <c r="F284" s="6">
        <v>1</v>
      </c>
      <c r="I284" s="5">
        <f t="shared" si="4"/>
        <v>1</v>
      </c>
      <c r="J284" s="1">
        <f>VLOOKUP(A284,'Deployment Ct Data'!A:K,7,FALSE)</f>
        <v>45.646000000000001</v>
      </c>
      <c r="K284" s="1">
        <f>VLOOKUP(A284,'Deployment Ct Data'!A:K,10,FALSE)</f>
        <v>-15.661000000000001</v>
      </c>
      <c r="L284" s="1">
        <f>VLOOKUP(A284,'Deployment Ct Data'!A:K,8,FALSE)</f>
        <v>38.491</v>
      </c>
      <c r="M284" s="1">
        <f>VLOOKUP(A284,'Deployment Ct Data'!A:K,11,FALSE)</f>
        <v>-8.5060000000000002</v>
      </c>
    </row>
    <row r="285" spans="1:13" x14ac:dyDescent="0.25">
      <c r="A285" s="5">
        <v>349</v>
      </c>
      <c r="B285" s="1" t="s">
        <v>0</v>
      </c>
      <c r="C285" s="1" t="s">
        <v>5</v>
      </c>
      <c r="F285" s="6">
        <v>1</v>
      </c>
      <c r="I285" s="5">
        <f t="shared" si="4"/>
        <v>1</v>
      </c>
      <c r="J285" s="1">
        <f>VLOOKUP(A285,'Deployment Ct Data'!A:K,7,FALSE)</f>
        <v>23.937999999999999</v>
      </c>
      <c r="K285" s="1">
        <f>VLOOKUP(A285,'Deployment Ct Data'!A:K,10,FALSE)</f>
        <v>7.8610000000000007</v>
      </c>
      <c r="L285" s="1">
        <f>VLOOKUP(A285,'Deployment Ct Data'!A:K,8,FALSE)</f>
        <v>24.073</v>
      </c>
      <c r="M285" s="1">
        <f>VLOOKUP(A285,'Deployment Ct Data'!A:K,11,FALSE)</f>
        <v>7.7259999999999991</v>
      </c>
    </row>
    <row r="286" spans="1:13" x14ac:dyDescent="0.25">
      <c r="A286" s="5">
        <v>350</v>
      </c>
      <c r="B286" s="1" t="s">
        <v>0</v>
      </c>
      <c r="C286" s="1" t="s">
        <v>5</v>
      </c>
      <c r="F286" s="6">
        <v>1</v>
      </c>
      <c r="I286" s="5">
        <f t="shared" si="4"/>
        <v>1</v>
      </c>
      <c r="J286" s="1">
        <f>VLOOKUP(A286,'Deployment Ct Data'!A:K,7,FALSE)</f>
        <v>27.655999999999999</v>
      </c>
      <c r="K286" s="1">
        <f>VLOOKUP(A286,'Deployment Ct Data'!A:K,10,FALSE)</f>
        <v>2.9230000000000018</v>
      </c>
      <c r="L286" s="1">
        <f>VLOOKUP(A286,'Deployment Ct Data'!A:K,8,FALSE)</f>
        <v>28.117999999999999</v>
      </c>
      <c r="M286" s="1">
        <f>VLOOKUP(A286,'Deployment Ct Data'!A:K,11,FALSE)</f>
        <v>2.4610000000000021</v>
      </c>
    </row>
    <row r="287" spans="1:13" x14ac:dyDescent="0.25">
      <c r="A287" s="5">
        <v>352</v>
      </c>
      <c r="B287" s="1" t="s">
        <v>0</v>
      </c>
      <c r="C287" s="1" t="s">
        <v>5</v>
      </c>
      <c r="F287" s="6">
        <v>1</v>
      </c>
      <c r="I287" s="5">
        <f t="shared" si="4"/>
        <v>1</v>
      </c>
      <c r="J287" s="1">
        <f>VLOOKUP(A287,'Deployment Ct Data'!A:K,7,FALSE)</f>
        <v>24.218</v>
      </c>
      <c r="K287" s="1">
        <f>VLOOKUP(A287,'Deployment Ct Data'!A:K,10,FALSE)</f>
        <v>5.6469999999999985</v>
      </c>
      <c r="L287" s="1">
        <f>VLOOKUP(A287,'Deployment Ct Data'!A:K,8,FALSE)</f>
        <v>25.266999999999999</v>
      </c>
      <c r="M287" s="1">
        <f>VLOOKUP(A287,'Deployment Ct Data'!A:K,11,FALSE)</f>
        <v>4.597999999999999</v>
      </c>
    </row>
    <row r="288" spans="1:13" x14ac:dyDescent="0.25">
      <c r="A288" s="5">
        <v>353</v>
      </c>
      <c r="B288" s="1" t="s">
        <v>0</v>
      </c>
      <c r="C288" s="1" t="s">
        <v>12</v>
      </c>
      <c r="F288" s="6">
        <v>1</v>
      </c>
      <c r="I288" s="5">
        <f t="shared" si="4"/>
        <v>1</v>
      </c>
      <c r="J288" s="1">
        <f>VLOOKUP(A288,'Deployment Ct Data'!A:K,7,FALSE)</f>
        <v>39.084000000000003</v>
      </c>
      <c r="K288" s="1">
        <f>VLOOKUP(A288,'Deployment Ct Data'!A:K,10,FALSE)</f>
        <v>-8.2490000000000023</v>
      </c>
      <c r="L288" s="1">
        <f>VLOOKUP(A288,'Deployment Ct Data'!A:K,8,FALSE)</f>
        <v>42.953000000000003</v>
      </c>
      <c r="M288" s="1">
        <f>VLOOKUP(A288,'Deployment Ct Data'!A:K,11,FALSE)</f>
        <v>-12.118000000000002</v>
      </c>
    </row>
    <row r="289" spans="1:13" x14ac:dyDescent="0.25">
      <c r="A289" s="5">
        <v>354</v>
      </c>
      <c r="B289" s="1" t="s">
        <v>0</v>
      </c>
      <c r="C289" s="1" t="s">
        <v>5</v>
      </c>
      <c r="E289" s="18"/>
      <c r="F289" s="6">
        <v>1</v>
      </c>
      <c r="I289" s="5">
        <f t="shared" si="4"/>
        <v>1</v>
      </c>
      <c r="J289" s="1">
        <f>VLOOKUP(A289,'Deployment Ct Data'!A:K,7,FALSE)</f>
        <v>32.945</v>
      </c>
      <c r="K289" s="1">
        <f>VLOOKUP(A289,'Deployment Ct Data'!A:K,10,FALSE)</f>
        <v>-1.0190000000000019</v>
      </c>
      <c r="L289" s="1">
        <f>VLOOKUP(A289,'Deployment Ct Data'!A:K,8,FALSE)</f>
        <v>34.508000000000003</v>
      </c>
      <c r="M289" s="1">
        <f>VLOOKUP(A289,'Deployment Ct Data'!A:K,11,FALSE)</f>
        <v>-2.5820000000000043</v>
      </c>
    </row>
    <row r="290" spans="1:13" x14ac:dyDescent="0.25">
      <c r="A290" s="5">
        <v>355</v>
      </c>
      <c r="B290" s="1" t="s">
        <v>0</v>
      </c>
      <c r="C290" s="1" t="s">
        <v>5</v>
      </c>
      <c r="F290" s="6">
        <v>1</v>
      </c>
      <c r="I290" s="5">
        <f t="shared" si="4"/>
        <v>1</v>
      </c>
      <c r="J290" s="1">
        <f>VLOOKUP(A290,'Deployment Ct Data'!A:K,7,FALSE)</f>
        <v>27.414000000000001</v>
      </c>
      <c r="K290" s="1">
        <f>VLOOKUP(A290,'Deployment Ct Data'!A:K,10,FALSE)</f>
        <v>1.8689999999999998</v>
      </c>
      <c r="L290" s="1">
        <f>VLOOKUP(A290,'Deployment Ct Data'!A:K,8,FALSE)</f>
        <v>29.404</v>
      </c>
      <c r="M290" s="1">
        <f>VLOOKUP(A290,'Deployment Ct Data'!A:K,11,FALSE)</f>
        <v>-0.12099999999999866</v>
      </c>
    </row>
    <row r="291" spans="1:13" x14ac:dyDescent="0.25">
      <c r="A291" s="5">
        <v>356</v>
      </c>
      <c r="B291" s="1" t="s">
        <v>0</v>
      </c>
      <c r="C291" s="1" t="s">
        <v>5</v>
      </c>
      <c r="F291" s="6">
        <v>1</v>
      </c>
      <c r="I291" s="5">
        <f t="shared" si="4"/>
        <v>1</v>
      </c>
      <c r="J291" s="1">
        <f>VLOOKUP(A291,'Deployment Ct Data'!A:K,7,FALSE)</f>
        <v>28.776</v>
      </c>
      <c r="K291" s="1">
        <f>VLOOKUP(A291,'Deployment Ct Data'!A:K,10,FALSE)</f>
        <v>3.1580000000000013</v>
      </c>
      <c r="L291" s="1">
        <f>VLOOKUP(A291,'Deployment Ct Data'!A:K,8,FALSE)</f>
        <v>31.145</v>
      </c>
      <c r="M291" s="1">
        <f>VLOOKUP(A291,'Deployment Ct Data'!A:K,11,FALSE)</f>
        <v>0.78900000000000148</v>
      </c>
    </row>
    <row r="292" spans="1:13" x14ac:dyDescent="0.25">
      <c r="A292" s="5">
        <v>358</v>
      </c>
      <c r="B292" s="1" t="s">
        <v>0</v>
      </c>
      <c r="C292" s="1" t="s">
        <v>5</v>
      </c>
      <c r="F292" s="6">
        <v>1</v>
      </c>
      <c r="I292" s="5">
        <f t="shared" si="4"/>
        <v>1</v>
      </c>
      <c r="J292" s="1">
        <f>VLOOKUP(A292,'Deployment Ct Data'!A:K,7,FALSE)</f>
        <v>28.478999999999999</v>
      </c>
      <c r="K292" s="1">
        <f>VLOOKUP(A292,'Deployment Ct Data'!A:K,10,FALSE)</f>
        <v>0.84299999999999997</v>
      </c>
      <c r="L292" s="1">
        <f>VLOOKUP(A292,'Deployment Ct Data'!A:K,8,FALSE)</f>
        <v>29.908000000000001</v>
      </c>
      <c r="M292" s="1">
        <f>VLOOKUP(A292,'Deployment Ct Data'!A:K,11,FALSE)</f>
        <v>-0.58600000000000207</v>
      </c>
    </row>
    <row r="293" spans="1:13" x14ac:dyDescent="0.25">
      <c r="A293" s="5">
        <v>359</v>
      </c>
      <c r="B293" s="1" t="s">
        <v>0</v>
      </c>
      <c r="C293" s="1" t="s">
        <v>5</v>
      </c>
      <c r="F293" s="6">
        <v>1</v>
      </c>
      <c r="I293" s="5">
        <f t="shared" si="4"/>
        <v>1</v>
      </c>
      <c r="J293" s="1">
        <f>VLOOKUP(A293,'Deployment Ct Data'!A:K,7,FALSE)</f>
        <v>22.297999999999998</v>
      </c>
      <c r="K293" s="1">
        <f>VLOOKUP(A293,'Deployment Ct Data'!A:K,10,FALSE)</f>
        <v>11.012000000000004</v>
      </c>
      <c r="L293" s="1">
        <f>VLOOKUP(A293,'Deployment Ct Data'!A:K,8,FALSE)</f>
        <v>22.718</v>
      </c>
      <c r="M293" s="1">
        <f>VLOOKUP(A293,'Deployment Ct Data'!A:K,11,FALSE)</f>
        <v>10.592000000000002</v>
      </c>
    </row>
    <row r="294" spans="1:13" x14ac:dyDescent="0.25">
      <c r="A294" s="5">
        <v>361</v>
      </c>
      <c r="B294" s="1" t="s">
        <v>0</v>
      </c>
      <c r="C294" s="1" t="s">
        <v>5</v>
      </c>
      <c r="E294" s="18"/>
      <c r="F294" s="5">
        <v>1</v>
      </c>
      <c r="I294" s="5">
        <f t="shared" si="4"/>
        <v>1</v>
      </c>
      <c r="J294" s="1">
        <f>VLOOKUP(A294,'Deployment Ct Data'!A:K,7,FALSE)</f>
        <v>42.725999999999999</v>
      </c>
      <c r="K294" s="1">
        <f>VLOOKUP(A294,'Deployment Ct Data'!A:K,10,FALSE)</f>
        <v>-9.588000000000001</v>
      </c>
      <c r="L294" s="1">
        <f>VLOOKUP(A294,'Deployment Ct Data'!A:K,8,FALSE)</f>
        <v>41.404000000000003</v>
      </c>
      <c r="M294" s="1">
        <f>VLOOKUP(A294,'Deployment Ct Data'!A:K,11,FALSE)</f>
        <v>-8.2660000000000053</v>
      </c>
    </row>
    <row r="295" spans="1:13" x14ac:dyDescent="0.25">
      <c r="A295" s="5">
        <v>362</v>
      </c>
      <c r="B295" s="1" t="s">
        <v>0</v>
      </c>
      <c r="C295" s="1" t="s">
        <v>5</v>
      </c>
      <c r="F295" s="6">
        <v>1</v>
      </c>
      <c r="I295" s="5">
        <f t="shared" si="4"/>
        <v>1</v>
      </c>
      <c r="J295" s="1">
        <f>VLOOKUP(A295,'Deployment Ct Data'!A:K,7,FALSE)</f>
        <v>37.204999999999998</v>
      </c>
      <c r="K295" s="1">
        <f>VLOOKUP(A295,'Deployment Ct Data'!A:K,10,FALSE)</f>
        <v>-5.0609999999999999</v>
      </c>
      <c r="L295" s="1">
        <f>VLOOKUP(A295,'Deployment Ct Data'!A:K,8,FALSE)</f>
        <v>35.969000000000001</v>
      </c>
      <c r="M295" s="1">
        <f>VLOOKUP(A295,'Deployment Ct Data'!A:K,11,FALSE)</f>
        <v>-3.8250000000000028</v>
      </c>
    </row>
    <row r="296" spans="1:13" x14ac:dyDescent="0.25">
      <c r="A296" s="5">
        <v>363</v>
      </c>
      <c r="B296" s="1" t="s">
        <v>0</v>
      </c>
      <c r="C296" s="1" t="s">
        <v>5</v>
      </c>
      <c r="F296" s="6">
        <v>1</v>
      </c>
      <c r="I296" s="5">
        <f t="shared" si="4"/>
        <v>1</v>
      </c>
      <c r="J296" s="1">
        <f>VLOOKUP(A296,'Deployment Ct Data'!A:K,7,FALSE)</f>
        <v>27.276</v>
      </c>
      <c r="K296" s="1">
        <f>VLOOKUP(A296,'Deployment Ct Data'!A:K,10,FALSE)</f>
        <v>2.4430000000000014</v>
      </c>
      <c r="L296" s="1">
        <f>VLOOKUP(A296,'Deployment Ct Data'!A:K,8,FALSE)</f>
        <v>28.527000000000001</v>
      </c>
      <c r="M296" s="1">
        <f>VLOOKUP(A296,'Deployment Ct Data'!A:K,11,FALSE)</f>
        <v>1.1920000000000002</v>
      </c>
    </row>
    <row r="297" spans="1:13" x14ac:dyDescent="0.25">
      <c r="A297" s="5">
        <v>364</v>
      </c>
      <c r="B297" s="1" t="s">
        <v>0</v>
      </c>
      <c r="C297" s="1" t="s">
        <v>5</v>
      </c>
      <c r="F297" s="6">
        <v>1</v>
      </c>
      <c r="I297" s="5">
        <f t="shared" si="4"/>
        <v>1</v>
      </c>
      <c r="J297" s="1">
        <f>VLOOKUP(A297,'Deployment Ct Data'!A:K,7,FALSE)</f>
        <v>47.420999999999999</v>
      </c>
      <c r="K297" s="1">
        <f>VLOOKUP(A297,'Deployment Ct Data'!A:K,10,FALSE)</f>
        <v>-3.3509999999999991</v>
      </c>
      <c r="L297" s="1">
        <f>VLOOKUP(A297,'Deployment Ct Data'!A:K,8,FALSE)</f>
        <v>45.052</v>
      </c>
      <c r="M297" s="1">
        <f>VLOOKUP(A297,'Deployment Ct Data'!A:K,11,FALSE)</f>
        <v>-0.98199999999999932</v>
      </c>
    </row>
    <row r="298" spans="1:13" x14ac:dyDescent="0.25">
      <c r="A298" s="5">
        <v>365</v>
      </c>
      <c r="B298" s="1" t="s">
        <v>0</v>
      </c>
      <c r="C298" s="1" t="s">
        <v>5</v>
      </c>
      <c r="F298" s="6">
        <v>1</v>
      </c>
      <c r="I298" s="5">
        <f t="shared" si="4"/>
        <v>1</v>
      </c>
      <c r="J298" s="1">
        <f>VLOOKUP(A298,'Deployment Ct Data'!A:K,7,FALSE)</f>
        <v>29.122</v>
      </c>
      <c r="K298" s="1">
        <f>VLOOKUP(A298,'Deployment Ct Data'!A:K,10,FALSE)</f>
        <v>0.42000000000000171</v>
      </c>
      <c r="L298" s="1">
        <f>VLOOKUP(A298,'Deployment Ct Data'!A:K,8,FALSE)</f>
        <v>29.670999999999999</v>
      </c>
      <c r="M298" s="1">
        <f>VLOOKUP(A298,'Deployment Ct Data'!A:K,11,FALSE)</f>
        <v>-0.12899999999999778</v>
      </c>
    </row>
    <row r="299" spans="1:13" x14ac:dyDescent="0.25">
      <c r="A299" s="5">
        <v>366</v>
      </c>
      <c r="B299" s="1" t="s">
        <v>0</v>
      </c>
      <c r="C299" s="1" t="s">
        <v>5</v>
      </c>
      <c r="F299" s="6">
        <v>1</v>
      </c>
      <c r="I299" s="5">
        <f t="shared" si="4"/>
        <v>1</v>
      </c>
      <c r="J299" s="1">
        <f>VLOOKUP(A299,'Deployment Ct Data'!A:K,7,FALSE)</f>
        <v>28.783999999999999</v>
      </c>
      <c r="K299" s="1">
        <f>VLOOKUP(A299,'Deployment Ct Data'!A:K,10,FALSE)</f>
        <v>5.777000000000001</v>
      </c>
      <c r="L299" s="1">
        <f>VLOOKUP(A299,'Deployment Ct Data'!A:K,8,FALSE)</f>
        <v>29.577999999999999</v>
      </c>
      <c r="M299" s="1">
        <f>VLOOKUP(A299,'Deployment Ct Data'!A:K,11,FALSE)</f>
        <v>4.9830000000000005</v>
      </c>
    </row>
    <row r="300" spans="1:13" x14ac:dyDescent="0.25">
      <c r="A300" s="5">
        <v>367</v>
      </c>
      <c r="B300" s="3" t="s">
        <v>0</v>
      </c>
      <c r="C300" s="3" t="s">
        <v>5</v>
      </c>
      <c r="D300" s="3"/>
      <c r="F300" s="6">
        <v>1</v>
      </c>
      <c r="I300" s="5">
        <f t="shared" si="4"/>
        <v>1</v>
      </c>
      <c r="J300" s="1">
        <f>VLOOKUP(A300,'Deployment Ct Data'!A:K,7,FALSE)</f>
        <v>25.718</v>
      </c>
      <c r="K300" s="1">
        <f>VLOOKUP(A300,'Deployment Ct Data'!A:K,10,FALSE)</f>
        <v>5.0219999999999985</v>
      </c>
      <c r="L300" s="1">
        <f>VLOOKUP(A300,'Deployment Ct Data'!A:K,8,FALSE)</f>
        <v>26.634</v>
      </c>
      <c r="M300" s="1">
        <f>VLOOKUP(A300,'Deployment Ct Data'!A:K,11,FALSE)</f>
        <v>4.1059999999999981</v>
      </c>
    </row>
    <row r="301" spans="1:13" x14ac:dyDescent="0.25">
      <c r="A301" s="5">
        <v>368</v>
      </c>
      <c r="B301" s="1" t="s">
        <v>0</v>
      </c>
      <c r="E301" s="1" t="s">
        <v>5</v>
      </c>
      <c r="F301" s="6">
        <v>1</v>
      </c>
      <c r="I301" s="5">
        <f t="shared" si="4"/>
        <v>1</v>
      </c>
      <c r="J301" s="1">
        <f>VLOOKUP(A301,'Deployment Ct Data'!A:K,7,FALSE)</f>
        <v>29.073</v>
      </c>
      <c r="K301" s="1">
        <f>VLOOKUP(A301,'Deployment Ct Data'!A:K,10,FALSE)</f>
        <v>6.8999999999999062E-2</v>
      </c>
      <c r="L301" s="1">
        <f>VLOOKUP(A301,'Deployment Ct Data'!A:K,8,FALSE)</f>
        <v>29.626999999999999</v>
      </c>
      <c r="M301" s="1">
        <f>VLOOKUP(A301,'Deployment Ct Data'!A:K,11,FALSE)</f>
        <v>-0.48499999999999943</v>
      </c>
    </row>
    <row r="302" spans="1:13" x14ac:dyDescent="0.25">
      <c r="A302" s="5">
        <v>369</v>
      </c>
      <c r="B302" s="1" t="s">
        <v>0</v>
      </c>
      <c r="E302" s="1" t="s">
        <v>5</v>
      </c>
      <c r="F302" s="6">
        <v>1</v>
      </c>
      <c r="I302" s="5">
        <f t="shared" si="4"/>
        <v>1</v>
      </c>
      <c r="J302" s="1">
        <f>VLOOKUP(A302,'Deployment Ct Data'!A:K,7,FALSE)</f>
        <v>18.16</v>
      </c>
      <c r="K302" s="1">
        <f>VLOOKUP(A302,'Deployment Ct Data'!A:K,10,FALSE)</f>
        <v>19.068000000000001</v>
      </c>
      <c r="L302" s="1">
        <f>VLOOKUP(A302,'Deployment Ct Data'!A:K,8,FALSE)</f>
        <v>19.995000000000001</v>
      </c>
      <c r="M302" s="1">
        <f>VLOOKUP(A302,'Deployment Ct Data'!A:K,11,FALSE)</f>
        <v>17.233000000000001</v>
      </c>
    </row>
    <row r="303" spans="1:13" x14ac:dyDescent="0.25">
      <c r="A303" s="5">
        <v>370</v>
      </c>
      <c r="B303" s="1" t="s">
        <v>0</v>
      </c>
      <c r="C303" s="1" t="s">
        <v>5</v>
      </c>
      <c r="F303" s="6">
        <v>1</v>
      </c>
      <c r="I303" s="5">
        <f t="shared" si="4"/>
        <v>1</v>
      </c>
      <c r="J303" s="1">
        <f>VLOOKUP(A303,'Deployment Ct Data'!A:K,7,FALSE)</f>
        <v>31.716999999999999</v>
      </c>
      <c r="K303" s="1">
        <f>VLOOKUP(A303,'Deployment Ct Data'!A:K,10,FALSE)</f>
        <v>-2.8609999999999971</v>
      </c>
      <c r="L303" s="1">
        <f>VLOOKUP(A303,'Deployment Ct Data'!A:K,8,FALSE)</f>
        <v>33.305999999999997</v>
      </c>
      <c r="M303" s="1">
        <f>VLOOKUP(A303,'Deployment Ct Data'!A:K,11,FALSE)</f>
        <v>-4.4499999999999957</v>
      </c>
    </row>
    <row r="304" spans="1:13" x14ac:dyDescent="0.25">
      <c r="A304" s="5">
        <v>371</v>
      </c>
      <c r="B304" s="1" t="s">
        <v>0</v>
      </c>
      <c r="C304" s="1" t="s">
        <v>5</v>
      </c>
      <c r="F304" s="6">
        <v>1</v>
      </c>
      <c r="I304" s="5">
        <f t="shared" si="4"/>
        <v>1</v>
      </c>
      <c r="J304" s="1">
        <f>VLOOKUP(A304,'Deployment Ct Data'!A:K,7,FALSE)</f>
        <v>11.119</v>
      </c>
      <c r="K304" s="1">
        <f>VLOOKUP(A304,'Deployment Ct Data'!A:K,10,FALSE)</f>
        <v>24.719000000000001</v>
      </c>
      <c r="L304" s="1">
        <f>VLOOKUP(A304,'Deployment Ct Data'!A:K,8,FALSE)</f>
        <v>21.376000000000001</v>
      </c>
      <c r="M304" s="1">
        <f>VLOOKUP(A304,'Deployment Ct Data'!A:K,11,FALSE)</f>
        <v>14.462</v>
      </c>
    </row>
    <row r="305" spans="1:13" x14ac:dyDescent="0.25">
      <c r="A305" s="5">
        <v>372</v>
      </c>
      <c r="B305" s="1" t="s">
        <v>0</v>
      </c>
      <c r="C305" s="1" t="s">
        <v>5</v>
      </c>
      <c r="F305" s="6">
        <v>1</v>
      </c>
      <c r="I305" s="5">
        <f t="shared" si="4"/>
        <v>1</v>
      </c>
      <c r="J305" s="1">
        <f>VLOOKUP(A305,'Deployment Ct Data'!A:K,7,FALSE)</f>
        <v>21.169</v>
      </c>
      <c r="K305" s="1">
        <f>VLOOKUP(A305,'Deployment Ct Data'!A:K,10,FALSE)</f>
        <v>16.998000000000001</v>
      </c>
      <c r="L305" s="1">
        <f>VLOOKUP(A305,'Deployment Ct Data'!A:K,8,FALSE)</f>
        <v>22.402000000000001</v>
      </c>
      <c r="M305" s="1">
        <f>VLOOKUP(A305,'Deployment Ct Data'!A:K,11,FALSE)</f>
        <v>15.765000000000001</v>
      </c>
    </row>
    <row r="306" spans="1:13" x14ac:dyDescent="0.25">
      <c r="A306" s="5">
        <v>373</v>
      </c>
      <c r="B306" s="1" t="s">
        <v>0</v>
      </c>
      <c r="C306" s="1" t="s">
        <v>5</v>
      </c>
      <c r="F306" s="6">
        <v>1</v>
      </c>
      <c r="I306" s="5">
        <f t="shared" si="4"/>
        <v>1</v>
      </c>
      <c r="J306" s="1">
        <f>VLOOKUP(A306,'Deployment Ct Data'!A:K,7,FALSE)</f>
        <v>24.431999999999999</v>
      </c>
      <c r="K306" s="1">
        <f>VLOOKUP(A306,'Deployment Ct Data'!A:K,10,FALSE)</f>
        <v>10.006000000000004</v>
      </c>
      <c r="L306" s="1">
        <f>VLOOKUP(A306,'Deployment Ct Data'!A:K,8,FALSE)</f>
        <v>26.617999999999999</v>
      </c>
      <c r="M306" s="1">
        <f>VLOOKUP(A306,'Deployment Ct Data'!A:K,11,FALSE)</f>
        <v>7.8200000000000038</v>
      </c>
    </row>
    <row r="307" spans="1:13" x14ac:dyDescent="0.25">
      <c r="A307" s="5">
        <v>375</v>
      </c>
      <c r="B307" s="3" t="s">
        <v>0</v>
      </c>
      <c r="C307" s="3" t="s">
        <v>5</v>
      </c>
      <c r="D307" s="3"/>
      <c r="E307" s="5"/>
      <c r="F307" s="6">
        <v>1</v>
      </c>
      <c r="I307" s="5">
        <f t="shared" si="4"/>
        <v>1</v>
      </c>
      <c r="J307" s="1">
        <f>VLOOKUP(A307,'Deployment Ct Data'!A:K,7,FALSE)</f>
        <v>26.71</v>
      </c>
      <c r="K307" s="1">
        <f>VLOOKUP(A307,'Deployment Ct Data'!A:K,10,FALSE)</f>
        <v>3.2169999999999987</v>
      </c>
      <c r="L307" s="1">
        <f>VLOOKUP(A307,'Deployment Ct Data'!A:K,8,FALSE)</f>
        <v>27.428000000000001</v>
      </c>
      <c r="M307" s="1">
        <f>VLOOKUP(A307,'Deployment Ct Data'!A:K,11,FALSE)</f>
        <v>2.4989999999999988</v>
      </c>
    </row>
    <row r="308" spans="1:13" x14ac:dyDescent="0.25">
      <c r="A308" s="5">
        <v>376</v>
      </c>
      <c r="B308" s="1" t="s">
        <v>0</v>
      </c>
      <c r="C308" s="1" t="s">
        <v>5</v>
      </c>
      <c r="E308" s="18"/>
      <c r="F308" s="6">
        <v>1</v>
      </c>
      <c r="I308" s="5">
        <f t="shared" si="4"/>
        <v>1</v>
      </c>
      <c r="J308" s="1">
        <f>VLOOKUP(A308,'Deployment Ct Data'!A:K,7,FALSE)</f>
        <v>29.783999999999999</v>
      </c>
      <c r="K308" s="1">
        <f>VLOOKUP(A308,'Deployment Ct Data'!A:K,10,FALSE)</f>
        <v>0.12300000000000111</v>
      </c>
      <c r="L308" s="1">
        <f>VLOOKUP(A308,'Deployment Ct Data'!A:K,8,FALSE)</f>
        <v>30.396999999999998</v>
      </c>
      <c r="M308" s="1">
        <f>VLOOKUP(A308,'Deployment Ct Data'!A:K,11,FALSE)</f>
        <v>-0.48999999999999844</v>
      </c>
    </row>
    <row r="309" spans="1:13" x14ac:dyDescent="0.25">
      <c r="A309" s="5">
        <v>379</v>
      </c>
      <c r="B309" s="1" t="s">
        <v>0</v>
      </c>
      <c r="C309" s="1" t="s">
        <v>5</v>
      </c>
      <c r="E309" s="18"/>
      <c r="F309" s="5">
        <v>1</v>
      </c>
      <c r="I309" s="5">
        <f t="shared" si="4"/>
        <v>1</v>
      </c>
      <c r="J309" s="1">
        <f>VLOOKUP(A309,'Deployment Ct Data'!A:K,7,FALSE)</f>
        <v>25.821999999999999</v>
      </c>
      <c r="K309" s="1">
        <f>VLOOKUP(A309,'Deployment Ct Data'!A:K,10,FALSE)</f>
        <v>5.1509999999999998</v>
      </c>
      <c r="L309" s="1">
        <f>VLOOKUP(A309,'Deployment Ct Data'!A:K,8,FALSE)</f>
        <v>30.788</v>
      </c>
      <c r="M309" s="1">
        <f>VLOOKUP(A309,'Deployment Ct Data'!A:K,11,FALSE)</f>
        <v>0.18499999999999872</v>
      </c>
    </row>
    <row r="310" spans="1:13" x14ac:dyDescent="0.25">
      <c r="A310" s="5">
        <v>380</v>
      </c>
      <c r="B310" s="1" t="s">
        <v>0</v>
      </c>
      <c r="C310" s="1" t="s">
        <v>5</v>
      </c>
      <c r="F310" s="6">
        <v>1</v>
      </c>
      <c r="I310" s="5">
        <f t="shared" si="4"/>
        <v>1</v>
      </c>
      <c r="J310" s="1">
        <f>VLOOKUP(A310,'Deployment Ct Data'!A:K,7,FALSE)</f>
        <v>32.444000000000003</v>
      </c>
      <c r="K310" s="1">
        <f>VLOOKUP(A310,'Deployment Ct Data'!A:K,10,FALSE)</f>
        <v>-1.490000000000002</v>
      </c>
      <c r="L310" s="1">
        <f>VLOOKUP(A310,'Deployment Ct Data'!A:K,8,FALSE)</f>
        <v>32.822000000000003</v>
      </c>
      <c r="M310" s="1">
        <f>VLOOKUP(A310,'Deployment Ct Data'!A:K,11,FALSE)</f>
        <v>-1.8680000000000021</v>
      </c>
    </row>
    <row r="311" spans="1:13" x14ac:dyDescent="0.25">
      <c r="A311" s="5">
        <v>381</v>
      </c>
      <c r="B311" s="1" t="s">
        <v>0</v>
      </c>
      <c r="C311" s="1" t="s">
        <v>5</v>
      </c>
      <c r="F311" s="6">
        <v>1</v>
      </c>
      <c r="I311" s="5">
        <f t="shared" si="4"/>
        <v>1</v>
      </c>
      <c r="J311" s="1">
        <f>VLOOKUP(A311,'Deployment Ct Data'!A:K,7,FALSE)</f>
        <v>31.468</v>
      </c>
      <c r="K311" s="1">
        <f>VLOOKUP(A311,'Deployment Ct Data'!A:K,10,FALSE)</f>
        <v>3.2159999999999975</v>
      </c>
      <c r="L311" s="1">
        <f>VLOOKUP(A311,'Deployment Ct Data'!A:K,8,FALSE)</f>
        <v>32.191000000000003</v>
      </c>
      <c r="M311" s="1">
        <f>VLOOKUP(A311,'Deployment Ct Data'!A:K,11,FALSE)</f>
        <v>2.492999999999995</v>
      </c>
    </row>
    <row r="312" spans="1:13" x14ac:dyDescent="0.25">
      <c r="A312" s="5">
        <v>3</v>
      </c>
      <c r="B312" s="1" t="s">
        <v>0</v>
      </c>
      <c r="C312" s="1" t="s">
        <v>7</v>
      </c>
      <c r="D312" s="1" t="s">
        <v>7</v>
      </c>
      <c r="G312" s="5">
        <v>1</v>
      </c>
      <c r="I312" s="5">
        <f t="shared" si="4"/>
        <v>-1</v>
      </c>
      <c r="J312" s="1">
        <f>VLOOKUP(A312,'Deployment Ct Data'!A:K,7,FALSE)</f>
        <v>51</v>
      </c>
      <c r="K312" s="1">
        <f>VLOOKUP(A312,'Deployment Ct Data'!A:K,10,FALSE)</f>
        <v>-16.747999999999998</v>
      </c>
      <c r="L312" s="1">
        <f>VLOOKUP(A312,'Deployment Ct Data'!A:K,8,FALSE)</f>
        <v>51</v>
      </c>
      <c r="M312" s="1">
        <f>VLOOKUP(A312,'Deployment Ct Data'!A:K,11,FALSE)</f>
        <v>-16.747999999999998</v>
      </c>
    </row>
    <row r="313" spans="1:13" x14ac:dyDescent="0.25">
      <c r="A313" s="5">
        <v>10</v>
      </c>
      <c r="B313" s="1" t="s">
        <v>0</v>
      </c>
      <c r="C313" s="1" t="s">
        <v>7</v>
      </c>
      <c r="D313" s="1" t="s">
        <v>7</v>
      </c>
      <c r="G313" s="5">
        <v>1</v>
      </c>
      <c r="I313" s="5">
        <f t="shared" si="4"/>
        <v>-1</v>
      </c>
      <c r="J313" s="1">
        <f>VLOOKUP(A313,'Deployment Ct Data'!A:K,7,FALSE)</f>
        <v>33.975999999999999</v>
      </c>
      <c r="K313" s="1">
        <f>VLOOKUP(A313,'Deployment Ct Data'!A:K,10,FALSE)</f>
        <v>-4.1479999999999997</v>
      </c>
      <c r="L313" s="1">
        <f>VLOOKUP(A313,'Deployment Ct Data'!A:K,8,FALSE)</f>
        <v>36.011000000000003</v>
      </c>
      <c r="M313" s="1">
        <f>VLOOKUP(A313,'Deployment Ct Data'!A:K,11,FALSE)</f>
        <v>-6.1830000000000034</v>
      </c>
    </row>
    <row r="314" spans="1:13" x14ac:dyDescent="0.25">
      <c r="A314" s="5">
        <v>11</v>
      </c>
      <c r="B314" s="1" t="s">
        <v>0</v>
      </c>
      <c r="C314" s="1" t="s">
        <v>7</v>
      </c>
      <c r="D314" s="1" t="s">
        <v>7</v>
      </c>
      <c r="G314" s="5">
        <v>1</v>
      </c>
      <c r="I314" s="5">
        <f t="shared" si="4"/>
        <v>-1</v>
      </c>
      <c r="J314" s="1">
        <f>VLOOKUP(A314,'Deployment Ct Data'!A:K,7,FALSE)</f>
        <v>30.338999999999999</v>
      </c>
      <c r="K314" s="1">
        <f>VLOOKUP(A314,'Deployment Ct Data'!A:K,10,FALSE)</f>
        <v>2.6750000000000043</v>
      </c>
      <c r="L314" s="1">
        <f>VLOOKUP(A314,'Deployment Ct Data'!A:K,8,FALSE)</f>
        <v>31.696000000000002</v>
      </c>
      <c r="M314" s="1">
        <f>VLOOKUP(A314,'Deployment Ct Data'!A:K,11,FALSE)</f>
        <v>1.3180000000000014</v>
      </c>
    </row>
    <row r="315" spans="1:13" x14ac:dyDescent="0.25">
      <c r="A315" s="5">
        <v>53</v>
      </c>
      <c r="B315" s="1" t="s">
        <v>0</v>
      </c>
      <c r="C315" s="1" t="s">
        <v>7</v>
      </c>
      <c r="D315" s="1" t="s">
        <v>7</v>
      </c>
      <c r="G315" s="5">
        <v>1</v>
      </c>
      <c r="I315" s="5">
        <f t="shared" si="4"/>
        <v>-1</v>
      </c>
      <c r="J315" s="1">
        <f>VLOOKUP(A315,'Deployment Ct Data'!A:K,7,FALSE)</f>
        <v>51</v>
      </c>
      <c r="K315" s="1">
        <f>VLOOKUP(A315,'Deployment Ct Data'!A:K,10,FALSE)</f>
        <v>-21.795999999999999</v>
      </c>
      <c r="L315" s="1">
        <f>VLOOKUP(A315,'Deployment Ct Data'!A:K,8,FALSE)</f>
        <v>51</v>
      </c>
      <c r="M315" s="1">
        <f>VLOOKUP(A315,'Deployment Ct Data'!A:K,11,FALSE)</f>
        <v>-21.795999999999999</v>
      </c>
    </row>
    <row r="316" spans="1:13" x14ac:dyDescent="0.25">
      <c r="A316" s="5">
        <v>56</v>
      </c>
      <c r="B316" s="1" t="s">
        <v>0</v>
      </c>
      <c r="C316" s="1" t="s">
        <v>7</v>
      </c>
      <c r="D316" s="1" t="s">
        <v>7</v>
      </c>
      <c r="G316" s="5">
        <v>1</v>
      </c>
      <c r="I316" s="5">
        <f t="shared" si="4"/>
        <v>-1</v>
      </c>
      <c r="J316" s="1">
        <f>VLOOKUP(A316,'Deployment Ct Data'!A:K,7,FALSE)</f>
        <v>36.023000000000003</v>
      </c>
      <c r="K316" s="1">
        <f>VLOOKUP(A316,'Deployment Ct Data'!A:K,10,FALSE)</f>
        <v>-5.429000000000002</v>
      </c>
      <c r="L316" s="1">
        <f>VLOOKUP(A316,'Deployment Ct Data'!A:K,8,FALSE)</f>
        <v>38.189</v>
      </c>
      <c r="M316" s="1">
        <f>VLOOKUP(A316,'Deployment Ct Data'!A:K,11,FALSE)</f>
        <v>-7.5949999999999989</v>
      </c>
    </row>
    <row r="317" spans="1:13" x14ac:dyDescent="0.25">
      <c r="A317" s="5">
        <v>65</v>
      </c>
      <c r="B317" s="1" t="s">
        <v>0</v>
      </c>
      <c r="C317" s="1" t="s">
        <v>7</v>
      </c>
      <c r="D317" s="1" t="s">
        <v>7</v>
      </c>
      <c r="G317" s="5">
        <v>1</v>
      </c>
      <c r="I317" s="5">
        <f t="shared" si="4"/>
        <v>-1</v>
      </c>
      <c r="J317" s="1">
        <f>VLOOKUP(A317,'Deployment Ct Data'!A:K,7,FALSE)</f>
        <v>27.46</v>
      </c>
      <c r="K317" s="1">
        <f>VLOOKUP(A317,'Deployment Ct Data'!A:K,10,FALSE)</f>
        <v>3.4289999999999985</v>
      </c>
      <c r="L317" s="1">
        <f>VLOOKUP(A317,'Deployment Ct Data'!A:K,8,FALSE)</f>
        <v>28.167999999999999</v>
      </c>
      <c r="M317" s="1">
        <f>VLOOKUP(A317,'Deployment Ct Data'!A:K,11,FALSE)</f>
        <v>2.7210000000000001</v>
      </c>
    </row>
    <row r="318" spans="1:13" x14ac:dyDescent="0.25">
      <c r="A318" s="5">
        <v>68</v>
      </c>
      <c r="B318" s="1" t="s">
        <v>0</v>
      </c>
      <c r="C318" s="1" t="s">
        <v>7</v>
      </c>
      <c r="D318" s="1" t="s">
        <v>7</v>
      </c>
      <c r="G318" s="5">
        <v>1</v>
      </c>
      <c r="I318" s="5">
        <f t="shared" si="4"/>
        <v>-1</v>
      </c>
      <c r="J318" s="1">
        <f>VLOOKUP(A318,'Deployment Ct Data'!A:K,7,FALSE)</f>
        <v>29.8</v>
      </c>
      <c r="K318" s="1">
        <f>VLOOKUP(A318,'Deployment Ct Data'!A:K,10,FALSE)</f>
        <v>-7.1999999999999176E-2</v>
      </c>
      <c r="L318" s="1">
        <f>VLOOKUP(A318,'Deployment Ct Data'!A:K,8,FALSE)</f>
        <v>32.277999999999999</v>
      </c>
      <c r="M318" s="1">
        <f>VLOOKUP(A318,'Deployment Ct Data'!A:K,11,FALSE)</f>
        <v>-2.5499999999999972</v>
      </c>
    </row>
    <row r="319" spans="1:13" x14ac:dyDescent="0.25">
      <c r="A319" s="5">
        <v>69</v>
      </c>
      <c r="B319" s="1" t="s">
        <v>0</v>
      </c>
      <c r="C319" s="1" t="s">
        <v>7</v>
      </c>
      <c r="D319" s="1" t="s">
        <v>7</v>
      </c>
      <c r="G319" s="5">
        <v>1</v>
      </c>
      <c r="I319" s="5">
        <f t="shared" si="4"/>
        <v>-1</v>
      </c>
      <c r="J319" s="1">
        <f>VLOOKUP(A319,'Deployment Ct Data'!A:K,7,FALSE)</f>
        <v>40.363</v>
      </c>
      <c r="K319" s="1">
        <f>VLOOKUP(A319,'Deployment Ct Data'!A:K,10,FALSE)</f>
        <v>-7.911999999999999</v>
      </c>
      <c r="L319" s="1">
        <f>VLOOKUP(A319,'Deployment Ct Data'!A:K,8,FALSE)</f>
        <v>38.860999999999997</v>
      </c>
      <c r="M319" s="1">
        <f>VLOOKUP(A319,'Deployment Ct Data'!A:K,11,FALSE)</f>
        <v>-6.4099999999999966</v>
      </c>
    </row>
    <row r="320" spans="1:13" x14ac:dyDescent="0.25">
      <c r="A320" s="5">
        <v>74</v>
      </c>
      <c r="B320" s="1" t="s">
        <v>0</v>
      </c>
      <c r="C320" s="1" t="s">
        <v>7</v>
      </c>
      <c r="D320" s="1" t="s">
        <v>7</v>
      </c>
      <c r="G320" s="5">
        <v>1</v>
      </c>
      <c r="I320" s="5">
        <f t="shared" si="4"/>
        <v>-1</v>
      </c>
      <c r="J320" s="1">
        <f>VLOOKUP(A320,'Deployment Ct Data'!A:K,7,FALSE)</f>
        <v>38.776000000000003</v>
      </c>
      <c r="K320" s="1">
        <f>VLOOKUP(A320,'Deployment Ct Data'!A:K,10,FALSE)</f>
        <v>-9.4610000000000021</v>
      </c>
      <c r="L320" s="1">
        <f>VLOOKUP(A320,'Deployment Ct Data'!A:K,8,FALSE)</f>
        <v>40.045999999999999</v>
      </c>
      <c r="M320" s="1">
        <f>VLOOKUP(A320,'Deployment Ct Data'!A:K,11,FALSE)</f>
        <v>-10.730999999999998</v>
      </c>
    </row>
    <row r="321" spans="1:13" x14ac:dyDescent="0.25">
      <c r="A321" s="5">
        <v>80</v>
      </c>
      <c r="B321" s="1" t="s">
        <v>0</v>
      </c>
      <c r="C321" s="1" t="s">
        <v>7</v>
      </c>
      <c r="D321" s="1" t="s">
        <v>7</v>
      </c>
      <c r="G321" s="5">
        <v>1</v>
      </c>
      <c r="I321" s="5">
        <f t="shared" si="4"/>
        <v>-1</v>
      </c>
      <c r="J321" s="1">
        <f>VLOOKUP(A321,'Deployment Ct Data'!A:K,7,FALSE)</f>
        <v>44.432000000000002</v>
      </c>
      <c r="K321" s="1">
        <f>VLOOKUP(A321,'Deployment Ct Data'!A:K,10,FALSE)</f>
        <v>-10.934000000000005</v>
      </c>
      <c r="L321" s="1">
        <f>VLOOKUP(A321,'Deployment Ct Data'!A:K,8,FALSE)</f>
        <v>40.518999999999998</v>
      </c>
      <c r="M321" s="1">
        <f>VLOOKUP(A321,'Deployment Ct Data'!A:K,11,FALSE)</f>
        <v>-7.0210000000000008</v>
      </c>
    </row>
    <row r="322" spans="1:13" x14ac:dyDescent="0.25">
      <c r="A322" s="5">
        <v>81</v>
      </c>
      <c r="B322" s="1" t="s">
        <v>0</v>
      </c>
      <c r="C322" s="1" t="s">
        <v>7</v>
      </c>
      <c r="D322" s="1" t="s">
        <v>7</v>
      </c>
      <c r="G322" s="5">
        <v>1</v>
      </c>
      <c r="I322" s="5">
        <f t="shared" ref="I322:I382" si="5">F322-G322</f>
        <v>-1</v>
      </c>
      <c r="J322" s="1">
        <f>VLOOKUP(A322,'Deployment Ct Data'!A:K,7,FALSE)</f>
        <v>32.865000000000002</v>
      </c>
      <c r="K322" s="1">
        <f>VLOOKUP(A322,'Deployment Ct Data'!A:K,10,FALSE)</f>
        <v>-1.5870000000000033</v>
      </c>
      <c r="L322" s="1">
        <f>VLOOKUP(A322,'Deployment Ct Data'!A:K,8,FALSE)</f>
        <v>33.405999999999999</v>
      </c>
      <c r="M322" s="1">
        <f>VLOOKUP(A322,'Deployment Ct Data'!A:K,11,FALSE)</f>
        <v>-2.1280000000000001</v>
      </c>
    </row>
    <row r="323" spans="1:13" x14ac:dyDescent="0.25">
      <c r="A323" s="5">
        <v>85</v>
      </c>
      <c r="B323" s="1" t="s">
        <v>0</v>
      </c>
      <c r="C323" s="1" t="s">
        <v>7</v>
      </c>
      <c r="D323" s="1" t="s">
        <v>7</v>
      </c>
      <c r="E323" s="18"/>
      <c r="G323" s="5">
        <v>1</v>
      </c>
      <c r="I323" s="5">
        <f t="shared" si="5"/>
        <v>-1</v>
      </c>
      <c r="J323" s="1">
        <f>VLOOKUP(A323,'Deployment Ct Data'!A:K,7,FALSE)</f>
        <v>35.253</v>
      </c>
      <c r="K323" s="1">
        <f>VLOOKUP(A323,'Deployment Ct Data'!A:K,10,FALSE)</f>
        <v>-2.0910000000000011</v>
      </c>
      <c r="L323" s="1">
        <f>VLOOKUP(A323,'Deployment Ct Data'!A:K,8,FALSE)</f>
        <v>36.595999999999997</v>
      </c>
      <c r="M323" s="1">
        <f>VLOOKUP(A323,'Deployment Ct Data'!A:K,11,FALSE)</f>
        <v>-3.4339999999999975</v>
      </c>
    </row>
    <row r="324" spans="1:13" x14ac:dyDescent="0.25">
      <c r="A324" s="5">
        <v>98</v>
      </c>
      <c r="B324" s="18" t="s">
        <v>0</v>
      </c>
      <c r="C324" s="1" t="s">
        <v>7</v>
      </c>
      <c r="E324" s="5"/>
      <c r="G324" s="5">
        <v>1</v>
      </c>
      <c r="I324" s="5">
        <f t="shared" si="5"/>
        <v>-1</v>
      </c>
      <c r="J324" s="1">
        <f>VLOOKUP(A324,'Deployment Ct Data'!A:K,7,FALSE)</f>
        <v>39.381</v>
      </c>
      <c r="K324" s="1">
        <f>VLOOKUP(A324,'Deployment Ct Data'!A:K,10,FALSE)</f>
        <v>-10.178000000000001</v>
      </c>
      <c r="L324" s="1">
        <f>VLOOKUP(A324,'Deployment Ct Data'!A:K,8,FALSE)</f>
        <v>35.854999999999997</v>
      </c>
      <c r="M324" s="1">
        <f>VLOOKUP(A324,'Deployment Ct Data'!A:K,11,FALSE)</f>
        <v>-6.6519999999999975</v>
      </c>
    </row>
    <row r="325" spans="1:13" x14ac:dyDescent="0.25">
      <c r="A325" s="5">
        <v>140</v>
      </c>
      <c r="B325" s="1" t="s">
        <v>0</v>
      </c>
      <c r="C325" s="1" t="s">
        <v>7</v>
      </c>
      <c r="D325" s="1" t="s">
        <v>7</v>
      </c>
      <c r="G325" s="5">
        <v>1</v>
      </c>
      <c r="I325" s="5">
        <f t="shared" si="5"/>
        <v>-1</v>
      </c>
      <c r="J325" s="1">
        <f>VLOOKUP(A325,'Deployment Ct Data'!A:K,7,FALSE)</f>
        <v>37.470999999999997</v>
      </c>
      <c r="K325" s="1">
        <f>VLOOKUP(A325,'Deployment Ct Data'!A:K,10,FALSE)</f>
        <v>-0.59099999999999397</v>
      </c>
      <c r="L325" s="1">
        <f>VLOOKUP(A325,'Deployment Ct Data'!A:K,8,FALSE)</f>
        <v>39.582000000000001</v>
      </c>
      <c r="M325" s="1">
        <f>VLOOKUP(A325,'Deployment Ct Data'!A:K,11,FALSE)</f>
        <v>-2.7019999999999982</v>
      </c>
    </row>
    <row r="326" spans="1:13" x14ac:dyDescent="0.25">
      <c r="A326" s="5">
        <v>145</v>
      </c>
      <c r="B326" s="1" t="s">
        <v>0</v>
      </c>
      <c r="C326" s="1" t="s">
        <v>7</v>
      </c>
      <c r="D326" s="1" t="s">
        <v>7</v>
      </c>
      <c r="G326" s="5">
        <v>1</v>
      </c>
      <c r="I326" s="5">
        <f t="shared" si="5"/>
        <v>-1</v>
      </c>
      <c r="J326" s="1">
        <f>VLOOKUP(A326,'Deployment Ct Data'!A:K,7,FALSE)</f>
        <v>37.002000000000002</v>
      </c>
      <c r="K326" s="1">
        <f>VLOOKUP(A326,'Deployment Ct Data'!A:K,10,FALSE)</f>
        <v>-3.8810000000000002</v>
      </c>
      <c r="L326" s="1">
        <f>VLOOKUP(A326,'Deployment Ct Data'!A:K,8,FALSE)</f>
        <v>37.817</v>
      </c>
      <c r="M326" s="1">
        <f>VLOOKUP(A326,'Deployment Ct Data'!A:K,11,FALSE)</f>
        <v>-4.695999999999998</v>
      </c>
    </row>
    <row r="327" spans="1:13" x14ac:dyDescent="0.25">
      <c r="A327" s="5">
        <v>157</v>
      </c>
      <c r="B327" s="1" t="s">
        <v>0</v>
      </c>
      <c r="C327" s="1" t="s">
        <v>7</v>
      </c>
      <c r="D327" s="1" t="s">
        <v>7</v>
      </c>
      <c r="G327" s="5">
        <v>1</v>
      </c>
      <c r="I327" s="5">
        <f t="shared" si="5"/>
        <v>-1</v>
      </c>
      <c r="J327" s="1">
        <f>VLOOKUP(A327,'Deployment Ct Data'!A:K,7,FALSE)</f>
        <v>33.433</v>
      </c>
      <c r="K327" s="1">
        <f>VLOOKUP(A327,'Deployment Ct Data'!A:K,10,FALSE)</f>
        <v>-4.1400000000000006</v>
      </c>
      <c r="L327" s="1">
        <f>VLOOKUP(A327,'Deployment Ct Data'!A:K,8,FALSE)</f>
        <v>33.624000000000002</v>
      </c>
      <c r="M327" s="1">
        <f>VLOOKUP(A327,'Deployment Ct Data'!A:K,11,FALSE)</f>
        <v>-4.3310000000000031</v>
      </c>
    </row>
    <row r="328" spans="1:13" x14ac:dyDescent="0.25">
      <c r="A328" s="5">
        <v>159</v>
      </c>
      <c r="B328" s="1" t="s">
        <v>0</v>
      </c>
      <c r="C328" s="1" t="s">
        <v>7</v>
      </c>
      <c r="D328" s="1" t="s">
        <v>7</v>
      </c>
      <c r="E328" s="18"/>
      <c r="G328" s="5">
        <v>1</v>
      </c>
      <c r="I328" s="5">
        <f t="shared" si="5"/>
        <v>-1</v>
      </c>
      <c r="J328" s="1">
        <f>VLOOKUP(A328,'Deployment Ct Data'!A:K,7,FALSE)</f>
        <v>37.529000000000003</v>
      </c>
      <c r="K328" s="1">
        <f>VLOOKUP(A328,'Deployment Ct Data'!A:K,10,FALSE)</f>
        <v>-6.5620000000000047</v>
      </c>
      <c r="L328" s="1">
        <f>VLOOKUP(A328,'Deployment Ct Data'!A:K,8,FALSE)</f>
        <v>48.79</v>
      </c>
      <c r="M328" s="1">
        <f>VLOOKUP(A328,'Deployment Ct Data'!A:K,11,FALSE)</f>
        <v>-17.823</v>
      </c>
    </row>
    <row r="329" spans="1:13" x14ac:dyDescent="0.25">
      <c r="A329" s="5">
        <v>168</v>
      </c>
      <c r="B329" s="1" t="s">
        <v>0</v>
      </c>
      <c r="C329" s="1" t="s">
        <v>7</v>
      </c>
      <c r="D329" s="1" t="s">
        <v>7</v>
      </c>
      <c r="E329" s="18"/>
      <c r="G329" s="5">
        <v>1</v>
      </c>
      <c r="I329" s="5">
        <f t="shared" si="5"/>
        <v>-1</v>
      </c>
      <c r="J329" s="1">
        <f>VLOOKUP(A329,'Deployment Ct Data'!A:K,7,FALSE)</f>
        <v>38.365000000000002</v>
      </c>
      <c r="K329" s="1">
        <f>VLOOKUP(A329,'Deployment Ct Data'!A:K,10,FALSE)</f>
        <v>-6.8100000000000023</v>
      </c>
      <c r="L329" s="1">
        <f>VLOOKUP(A329,'Deployment Ct Data'!A:K,8,FALSE)</f>
        <v>38.841000000000001</v>
      </c>
      <c r="M329" s="1">
        <f>VLOOKUP(A329,'Deployment Ct Data'!A:K,11,FALSE)</f>
        <v>-7.2860000000000014</v>
      </c>
    </row>
    <row r="330" spans="1:13" x14ac:dyDescent="0.25">
      <c r="A330" s="5">
        <v>169</v>
      </c>
      <c r="B330" s="1" t="s">
        <v>0</v>
      </c>
      <c r="C330" s="1" t="s">
        <v>7</v>
      </c>
      <c r="G330" s="5">
        <v>1</v>
      </c>
      <c r="I330" s="5">
        <f t="shared" si="5"/>
        <v>-1</v>
      </c>
      <c r="J330" s="1">
        <f>VLOOKUP(A330,'Deployment Ct Data'!A:K,7,FALSE)</f>
        <v>39.494999999999997</v>
      </c>
      <c r="K330" s="1">
        <f>VLOOKUP(A330,'Deployment Ct Data'!A:K,10,FALSE)</f>
        <v>-9.7759999999999962</v>
      </c>
      <c r="L330" s="1">
        <f>VLOOKUP(A330,'Deployment Ct Data'!A:K,8,FALSE)</f>
        <v>44.789000000000001</v>
      </c>
      <c r="M330" s="1">
        <f>VLOOKUP(A330,'Deployment Ct Data'!A:K,11,FALSE)</f>
        <v>-15.07</v>
      </c>
    </row>
    <row r="331" spans="1:13" x14ac:dyDescent="0.25">
      <c r="A331" s="5">
        <v>198</v>
      </c>
      <c r="B331" s="1" t="s">
        <v>0</v>
      </c>
      <c r="C331" s="1" t="s">
        <v>7</v>
      </c>
      <c r="D331" s="1" t="s">
        <v>7</v>
      </c>
      <c r="G331" s="5">
        <v>1</v>
      </c>
      <c r="I331" s="5">
        <f t="shared" si="5"/>
        <v>-1</v>
      </c>
      <c r="J331" s="1">
        <f>VLOOKUP(A331,'Deployment Ct Data'!A:K,7,FALSE)</f>
        <v>40.561</v>
      </c>
      <c r="K331" s="1">
        <f>VLOOKUP(A331,'Deployment Ct Data'!A:K,10,FALSE)</f>
        <v>-10.992999999999999</v>
      </c>
      <c r="L331" s="1">
        <f>VLOOKUP(A331,'Deployment Ct Data'!A:K,8,FALSE)</f>
        <v>51</v>
      </c>
      <c r="M331" s="1">
        <f>VLOOKUP(A331,'Deployment Ct Data'!A:K,11,FALSE)</f>
        <v>-21.431999999999999</v>
      </c>
    </row>
    <row r="332" spans="1:13" x14ac:dyDescent="0.25">
      <c r="A332" s="5">
        <v>209</v>
      </c>
      <c r="B332" s="1" t="s">
        <v>0</v>
      </c>
      <c r="C332" s="1" t="s">
        <v>7</v>
      </c>
      <c r="D332" s="1" t="s">
        <v>7</v>
      </c>
      <c r="G332" s="5">
        <v>1</v>
      </c>
      <c r="I332" s="5">
        <f t="shared" si="5"/>
        <v>-1</v>
      </c>
      <c r="J332" s="1">
        <f>VLOOKUP(A332,'Deployment Ct Data'!A:K,7,FALSE)</f>
        <v>39.377000000000002</v>
      </c>
      <c r="K332" s="1">
        <f>VLOOKUP(A332,'Deployment Ct Data'!A:K,10,FALSE)</f>
        <v>-8.2750000000000021</v>
      </c>
      <c r="L332" s="1">
        <f>VLOOKUP(A332,'Deployment Ct Data'!A:K,8,FALSE)</f>
        <v>51</v>
      </c>
      <c r="M332" s="1">
        <f>VLOOKUP(A332,'Deployment Ct Data'!A:K,11,FALSE)</f>
        <v>-19.898</v>
      </c>
    </row>
    <row r="333" spans="1:13" x14ac:dyDescent="0.25">
      <c r="A333" s="5">
        <v>211</v>
      </c>
      <c r="B333" s="1" t="s">
        <v>0</v>
      </c>
      <c r="C333" s="1" t="s">
        <v>7</v>
      </c>
      <c r="D333" s="1" t="s">
        <v>7</v>
      </c>
      <c r="G333" s="5">
        <v>1</v>
      </c>
      <c r="I333" s="5">
        <f t="shared" si="5"/>
        <v>-1</v>
      </c>
      <c r="J333" s="1">
        <f>VLOOKUP(A333,'Deployment Ct Data'!A:K,7,FALSE)</f>
        <v>34.685000000000002</v>
      </c>
      <c r="K333" s="1">
        <f>VLOOKUP(A333,'Deployment Ct Data'!A:K,10,FALSE)</f>
        <v>-2.355000000000004</v>
      </c>
      <c r="L333" s="1">
        <f>VLOOKUP(A333,'Deployment Ct Data'!A:K,8,FALSE)</f>
        <v>35.722999999999999</v>
      </c>
      <c r="M333" s="1">
        <f>VLOOKUP(A333,'Deployment Ct Data'!A:K,11,FALSE)</f>
        <v>-3.3930000000000007</v>
      </c>
    </row>
    <row r="334" spans="1:13" x14ac:dyDescent="0.25">
      <c r="A334" s="5">
        <v>224</v>
      </c>
      <c r="B334" s="1" t="s">
        <v>0</v>
      </c>
      <c r="C334" s="1" t="s">
        <v>7</v>
      </c>
      <c r="D334" s="1" t="s">
        <v>7</v>
      </c>
      <c r="E334" s="5"/>
      <c r="G334" s="5">
        <v>1</v>
      </c>
      <c r="I334" s="5">
        <f t="shared" si="5"/>
        <v>-1</v>
      </c>
      <c r="J334" s="1">
        <f>VLOOKUP(A334,'Deployment Ct Data'!A:K,7,FALSE)</f>
        <v>33.695</v>
      </c>
      <c r="K334" s="1">
        <f>VLOOKUP(A334,'Deployment Ct Data'!A:K,10,FALSE)</f>
        <v>-1.634999999999998</v>
      </c>
      <c r="L334" s="1">
        <f>VLOOKUP(A334,'Deployment Ct Data'!A:K,8,FALSE)</f>
        <v>34.512999999999998</v>
      </c>
      <c r="M334" s="1">
        <f>VLOOKUP(A334,'Deployment Ct Data'!A:K,11,FALSE)</f>
        <v>-2.4529999999999959</v>
      </c>
    </row>
    <row r="335" spans="1:13" x14ac:dyDescent="0.25">
      <c r="A335" s="5">
        <v>231</v>
      </c>
      <c r="B335" s="1" t="s">
        <v>1</v>
      </c>
      <c r="C335" s="1" t="s">
        <v>7</v>
      </c>
      <c r="D335" s="1" t="s">
        <v>7</v>
      </c>
      <c r="G335" s="5">
        <v>1</v>
      </c>
      <c r="I335" s="5">
        <f t="shared" si="5"/>
        <v>-1</v>
      </c>
      <c r="J335" s="1">
        <f>VLOOKUP(A335,'Deployment Ct Data'!A:K,7,FALSE)</f>
        <v>35.643999999999998</v>
      </c>
      <c r="K335" s="1">
        <f>VLOOKUP(A335,'Deployment Ct Data'!A:K,10,FALSE)</f>
        <v>-6.796999999999997</v>
      </c>
      <c r="L335" s="1">
        <f>VLOOKUP(A335,'Deployment Ct Data'!A:K,8,FALSE)</f>
        <v>37.692999999999998</v>
      </c>
      <c r="M335" s="1">
        <f>VLOOKUP(A335,'Deployment Ct Data'!A:K,11,FALSE)</f>
        <v>-8.8459999999999965</v>
      </c>
    </row>
    <row r="336" spans="1:13" x14ac:dyDescent="0.25">
      <c r="A336" s="5">
        <v>232</v>
      </c>
      <c r="B336" s="1" t="s">
        <v>0</v>
      </c>
      <c r="C336" s="1" t="s">
        <v>7</v>
      </c>
      <c r="D336" s="1" t="s">
        <v>7</v>
      </c>
      <c r="G336" s="5">
        <v>1</v>
      </c>
      <c r="I336" s="5">
        <f t="shared" si="5"/>
        <v>-1</v>
      </c>
      <c r="J336" s="1">
        <f>VLOOKUP(A336,'Deployment Ct Data'!A:K,7,FALSE)</f>
        <v>34.375999999999998</v>
      </c>
      <c r="K336" s="1">
        <f>VLOOKUP(A336,'Deployment Ct Data'!A:K,10,FALSE)</f>
        <v>-1.9769999999999968</v>
      </c>
      <c r="L336" s="1">
        <f>VLOOKUP(A336,'Deployment Ct Data'!A:K,8,FALSE)</f>
        <v>35.372999999999998</v>
      </c>
      <c r="M336" s="1">
        <f>VLOOKUP(A336,'Deployment Ct Data'!A:K,11,FALSE)</f>
        <v>-2.9739999999999966</v>
      </c>
    </row>
    <row r="337" spans="1:13" x14ac:dyDescent="0.25">
      <c r="A337" s="5">
        <v>241</v>
      </c>
      <c r="B337" s="5" t="s">
        <v>0</v>
      </c>
      <c r="C337" s="5" t="s">
        <v>7</v>
      </c>
      <c r="D337" s="5" t="s">
        <v>7</v>
      </c>
      <c r="E337" s="5"/>
      <c r="G337" s="5">
        <v>1</v>
      </c>
      <c r="I337" s="5">
        <f t="shared" si="5"/>
        <v>-1</v>
      </c>
      <c r="J337" s="1">
        <f>VLOOKUP(A337,'Deployment Ct Data'!A:K,7,FALSE)</f>
        <v>41.746000000000002</v>
      </c>
      <c r="K337" s="1">
        <f>VLOOKUP(A337,'Deployment Ct Data'!A:K,10,FALSE)</f>
        <v>-11.997000000000003</v>
      </c>
      <c r="L337" s="1">
        <f>VLOOKUP(A337,'Deployment Ct Data'!A:K,8,FALSE)</f>
        <v>39.759</v>
      </c>
      <c r="M337" s="1">
        <f>VLOOKUP(A337,'Deployment Ct Data'!A:K,11,FALSE)</f>
        <v>-10.010000000000002</v>
      </c>
    </row>
    <row r="338" spans="1:13" x14ac:dyDescent="0.25">
      <c r="A338" s="5">
        <v>243</v>
      </c>
      <c r="B338" s="5" t="s">
        <v>0</v>
      </c>
      <c r="C338" s="5" t="s">
        <v>7</v>
      </c>
      <c r="D338" s="5" t="s">
        <v>7</v>
      </c>
      <c r="E338" s="5"/>
      <c r="G338" s="5">
        <v>1</v>
      </c>
      <c r="I338" s="5">
        <f t="shared" si="5"/>
        <v>-1</v>
      </c>
      <c r="J338" s="1">
        <f>VLOOKUP(A338,'Deployment Ct Data'!A:K,7,FALSE)</f>
        <v>30.419</v>
      </c>
      <c r="K338" s="1">
        <f>VLOOKUP(A338,'Deployment Ct Data'!A:K,10,FALSE)</f>
        <v>0.63299999999999912</v>
      </c>
      <c r="L338" s="1">
        <f>VLOOKUP(A338,'Deployment Ct Data'!A:K,8,FALSE)</f>
        <v>32.411999999999999</v>
      </c>
      <c r="M338" s="1">
        <f>VLOOKUP(A338,'Deployment Ct Data'!A:K,11,FALSE)</f>
        <v>-1.3599999999999994</v>
      </c>
    </row>
    <row r="339" spans="1:13" x14ac:dyDescent="0.25">
      <c r="A339" s="5">
        <v>251</v>
      </c>
      <c r="B339" s="1" t="s">
        <v>0</v>
      </c>
      <c r="C339" s="1" t="s">
        <v>7</v>
      </c>
      <c r="D339" s="1" t="s">
        <v>7</v>
      </c>
      <c r="G339" s="5">
        <v>1</v>
      </c>
      <c r="I339" s="5">
        <f t="shared" si="5"/>
        <v>-1</v>
      </c>
      <c r="J339" s="1">
        <f>VLOOKUP(A339,'Deployment Ct Data'!A:K,7,FALSE)</f>
        <v>32.975999999999999</v>
      </c>
      <c r="K339" s="1">
        <f>VLOOKUP(A339,'Deployment Ct Data'!A:K,10,FALSE)</f>
        <v>-3.4649999999999999</v>
      </c>
      <c r="L339" s="1">
        <f>VLOOKUP(A339,'Deployment Ct Data'!A:K,8,FALSE)</f>
        <v>36.417000000000002</v>
      </c>
      <c r="M339" s="1">
        <f>VLOOKUP(A339,'Deployment Ct Data'!A:K,11,FALSE)</f>
        <v>-6.9060000000000024</v>
      </c>
    </row>
    <row r="340" spans="1:13" x14ac:dyDescent="0.25">
      <c r="A340" s="5">
        <v>252</v>
      </c>
      <c r="B340" s="1" t="s">
        <v>0</v>
      </c>
      <c r="C340" s="5" t="s">
        <v>7</v>
      </c>
      <c r="D340" s="1" t="s">
        <v>7</v>
      </c>
      <c r="G340" s="5">
        <v>1</v>
      </c>
      <c r="I340" s="5">
        <f t="shared" si="5"/>
        <v>-1</v>
      </c>
      <c r="J340" s="1">
        <f>VLOOKUP(A340,'Deployment Ct Data'!A:K,7,FALSE)</f>
        <v>33.110999999999997</v>
      </c>
      <c r="K340" s="1">
        <f>VLOOKUP(A340,'Deployment Ct Data'!A:K,10,FALSE)</f>
        <v>-2.6429999999999971</v>
      </c>
      <c r="L340" s="1">
        <f>VLOOKUP(A340,'Deployment Ct Data'!A:K,8,FALSE)</f>
        <v>35.378</v>
      </c>
      <c r="M340" s="1">
        <f>VLOOKUP(A340,'Deployment Ct Data'!A:K,11,FALSE)</f>
        <v>-4.91</v>
      </c>
    </row>
    <row r="341" spans="1:13" x14ac:dyDescent="0.25">
      <c r="A341" s="5">
        <v>272</v>
      </c>
      <c r="B341" s="1" t="s">
        <v>0</v>
      </c>
      <c r="C341" s="1" t="s">
        <v>7</v>
      </c>
      <c r="D341" s="1" t="s">
        <v>7</v>
      </c>
      <c r="G341" s="5">
        <v>1</v>
      </c>
      <c r="I341" s="5">
        <f t="shared" si="5"/>
        <v>-1</v>
      </c>
      <c r="J341" s="1">
        <f>VLOOKUP(A341,'Deployment Ct Data'!A:K,7,FALSE)</f>
        <v>30.364999999999998</v>
      </c>
      <c r="K341" s="1">
        <f>VLOOKUP(A341,'Deployment Ct Data'!A:K,10,FALSE)</f>
        <v>-1.1609999999999978</v>
      </c>
      <c r="L341" s="1">
        <f>VLOOKUP(A341,'Deployment Ct Data'!A:K,8,FALSE)</f>
        <v>31.303000000000001</v>
      </c>
      <c r="M341" s="1">
        <f>VLOOKUP(A341,'Deployment Ct Data'!A:K,11,FALSE)</f>
        <v>-2.0990000000000002</v>
      </c>
    </row>
    <row r="342" spans="1:13" x14ac:dyDescent="0.25">
      <c r="A342" s="5">
        <v>273</v>
      </c>
      <c r="B342" s="1" t="s">
        <v>0</v>
      </c>
      <c r="C342" s="1" t="s">
        <v>7</v>
      </c>
      <c r="D342" s="1" t="s">
        <v>7</v>
      </c>
      <c r="G342" s="5">
        <v>1</v>
      </c>
      <c r="I342" s="5">
        <f t="shared" si="5"/>
        <v>-1</v>
      </c>
      <c r="J342" s="1">
        <f>VLOOKUP(A342,'Deployment Ct Data'!A:K,7,FALSE)</f>
        <v>26.776</v>
      </c>
      <c r="K342" s="1">
        <f>VLOOKUP(A342,'Deployment Ct Data'!A:K,10,FALSE)</f>
        <v>5.602999999999998</v>
      </c>
      <c r="L342" s="1">
        <f>VLOOKUP(A342,'Deployment Ct Data'!A:K,8,FALSE)</f>
        <v>27.991</v>
      </c>
      <c r="M342" s="1">
        <f>VLOOKUP(A342,'Deployment Ct Data'!A:K,11,FALSE)</f>
        <v>4.3879999999999981</v>
      </c>
    </row>
    <row r="343" spans="1:13" x14ac:dyDescent="0.25">
      <c r="A343" s="5">
        <v>278</v>
      </c>
      <c r="B343" s="1" t="s">
        <v>1</v>
      </c>
      <c r="C343" s="1" t="s">
        <v>7</v>
      </c>
      <c r="D343" s="1" t="s">
        <v>7</v>
      </c>
      <c r="G343" s="5">
        <v>1</v>
      </c>
      <c r="I343" s="5">
        <f t="shared" si="5"/>
        <v>-1</v>
      </c>
      <c r="J343" s="1">
        <f>VLOOKUP(A343,'Deployment Ct Data'!A:K,7,FALSE)</f>
        <v>29.774000000000001</v>
      </c>
      <c r="K343" s="1">
        <f>VLOOKUP(A343,'Deployment Ct Data'!A:K,10,FALSE)</f>
        <v>21.225999999999999</v>
      </c>
      <c r="L343" s="1">
        <f>VLOOKUP(A343,'Deployment Ct Data'!A:K,8,FALSE)</f>
        <v>30.995000000000001</v>
      </c>
      <c r="M343" s="1">
        <f>VLOOKUP(A343,'Deployment Ct Data'!A:K,11,FALSE)</f>
        <v>20.004999999999999</v>
      </c>
    </row>
    <row r="344" spans="1:13" x14ac:dyDescent="0.25">
      <c r="A344" s="5">
        <v>281</v>
      </c>
      <c r="B344" s="1" t="s">
        <v>0</v>
      </c>
      <c r="C344" s="1" t="s">
        <v>7</v>
      </c>
      <c r="D344" s="1" t="s">
        <v>7</v>
      </c>
      <c r="G344" s="5">
        <v>1</v>
      </c>
      <c r="I344" s="5">
        <f t="shared" si="5"/>
        <v>-1</v>
      </c>
      <c r="J344" s="1">
        <f>VLOOKUP(A344,'Deployment Ct Data'!A:K,7,FALSE)</f>
        <v>42.164999999999999</v>
      </c>
      <c r="K344" s="1">
        <f>VLOOKUP(A344,'Deployment Ct Data'!A:K,10,FALSE)</f>
        <v>-10.608999999999998</v>
      </c>
      <c r="L344" s="1">
        <f>VLOOKUP(A344,'Deployment Ct Data'!A:K,8,FALSE)</f>
        <v>44.96</v>
      </c>
      <c r="M344" s="1">
        <f>VLOOKUP(A344,'Deployment Ct Data'!A:K,11,FALSE)</f>
        <v>-13.404</v>
      </c>
    </row>
    <row r="345" spans="1:13" x14ac:dyDescent="0.25">
      <c r="A345" s="5">
        <v>291</v>
      </c>
      <c r="B345" s="1" t="s">
        <v>0</v>
      </c>
      <c r="C345" s="1" t="s">
        <v>7</v>
      </c>
      <c r="D345" s="1" t="s">
        <v>7</v>
      </c>
      <c r="G345" s="5">
        <v>1</v>
      </c>
      <c r="I345" s="5">
        <f t="shared" si="5"/>
        <v>-1</v>
      </c>
      <c r="J345" s="1">
        <f>VLOOKUP(A345,'Deployment Ct Data'!A:K,7,FALSE)</f>
        <v>42.954000000000001</v>
      </c>
      <c r="K345" s="1">
        <f>VLOOKUP(A345,'Deployment Ct Data'!A:K,10,FALSE)</f>
        <v>-13.446999999999999</v>
      </c>
      <c r="L345" s="1">
        <f>VLOOKUP(A345,'Deployment Ct Data'!A:K,8,FALSE)</f>
        <v>36.409999999999997</v>
      </c>
      <c r="M345" s="1">
        <f>VLOOKUP(A345,'Deployment Ct Data'!A:K,11,FALSE)</f>
        <v>-6.9029999999999951</v>
      </c>
    </row>
    <row r="346" spans="1:13" x14ac:dyDescent="0.25">
      <c r="A346" s="5">
        <v>298</v>
      </c>
      <c r="B346" s="1" t="s">
        <v>0</v>
      </c>
      <c r="C346" s="1" t="s">
        <v>7</v>
      </c>
      <c r="G346" s="5">
        <v>1</v>
      </c>
      <c r="I346" s="5">
        <f t="shared" si="5"/>
        <v>-1</v>
      </c>
      <c r="J346" s="1">
        <f>VLOOKUP(A346,'Deployment Ct Data'!A:K,7,FALSE)</f>
        <v>34.372</v>
      </c>
      <c r="K346" s="1">
        <f>VLOOKUP(A346,'Deployment Ct Data'!A:K,10,FALSE)</f>
        <v>-2.9359999999999999</v>
      </c>
      <c r="L346" s="1">
        <f>VLOOKUP(A346,'Deployment Ct Data'!A:K,8,FALSE)</f>
        <v>37.103999999999999</v>
      </c>
      <c r="M346" s="1">
        <f>VLOOKUP(A346,'Deployment Ct Data'!A:K,11,FALSE)</f>
        <v>-5.6679999999999993</v>
      </c>
    </row>
    <row r="347" spans="1:13" x14ac:dyDescent="0.25">
      <c r="A347" s="5">
        <v>311</v>
      </c>
      <c r="B347" s="3" t="s">
        <v>0</v>
      </c>
      <c r="C347" s="3" t="s">
        <v>7</v>
      </c>
      <c r="D347" s="3" t="s">
        <v>7</v>
      </c>
      <c r="E347" s="5"/>
      <c r="G347" s="5">
        <v>1</v>
      </c>
      <c r="I347" s="5">
        <f t="shared" si="5"/>
        <v>-1</v>
      </c>
      <c r="J347" s="1">
        <f>VLOOKUP(A347,'Deployment Ct Data'!A:K,7,FALSE)</f>
        <v>51</v>
      </c>
      <c r="K347" s="1">
        <f>VLOOKUP(A347,'Deployment Ct Data'!A:K,10,FALSE)</f>
        <v>-17.929000000000002</v>
      </c>
      <c r="L347" s="1">
        <f>VLOOKUP(A347,'Deployment Ct Data'!A:K,8,FALSE)</f>
        <v>48.540999999999997</v>
      </c>
      <c r="M347" s="1">
        <f>VLOOKUP(A347,'Deployment Ct Data'!A:K,11,FALSE)</f>
        <v>-15.469999999999999</v>
      </c>
    </row>
    <row r="348" spans="1:13" x14ac:dyDescent="0.25">
      <c r="A348" s="5">
        <v>319</v>
      </c>
      <c r="B348" s="1" t="s">
        <v>0</v>
      </c>
      <c r="C348" s="1" t="s">
        <v>7</v>
      </c>
      <c r="G348" s="5">
        <v>1</v>
      </c>
      <c r="I348" s="5">
        <f t="shared" si="5"/>
        <v>-1</v>
      </c>
      <c r="J348" s="1">
        <f>VLOOKUP(A348,'Deployment Ct Data'!A:K,7,FALSE)</f>
        <v>29.968</v>
      </c>
      <c r="K348" s="1">
        <f>VLOOKUP(A348,'Deployment Ct Data'!A:K,10,FALSE)</f>
        <v>-3.9999999999999147E-2</v>
      </c>
      <c r="L348" s="1">
        <f>VLOOKUP(A348,'Deployment Ct Data'!A:K,8,FALSE)</f>
        <v>30.45</v>
      </c>
      <c r="M348" s="1">
        <f>VLOOKUP(A348,'Deployment Ct Data'!A:K,11,FALSE)</f>
        <v>-0.52199999999999847</v>
      </c>
    </row>
    <row r="349" spans="1:13" x14ac:dyDescent="0.25">
      <c r="A349" s="5">
        <v>326</v>
      </c>
      <c r="B349" s="1" t="s">
        <v>0</v>
      </c>
      <c r="C349" s="1" t="s">
        <v>7</v>
      </c>
      <c r="D349" s="1" t="s">
        <v>7</v>
      </c>
      <c r="G349" s="5">
        <v>1</v>
      </c>
      <c r="I349" s="5">
        <f t="shared" si="5"/>
        <v>-1</v>
      </c>
      <c r="J349" s="1">
        <f>VLOOKUP(A349,'Deployment Ct Data'!A:K,7,FALSE)</f>
        <v>35.704999999999998</v>
      </c>
      <c r="K349" s="1">
        <f>VLOOKUP(A349,'Deployment Ct Data'!A:K,10,FALSE)</f>
        <v>-0.24699999999999989</v>
      </c>
      <c r="L349" s="1">
        <f>VLOOKUP(A349,'Deployment Ct Data'!A:K,8,FALSE)</f>
        <v>36.497</v>
      </c>
      <c r="M349" s="1">
        <f>VLOOKUP(A349,'Deployment Ct Data'!A:K,11,FALSE)</f>
        <v>-1.0390000000000015</v>
      </c>
    </row>
    <row r="350" spans="1:13" x14ac:dyDescent="0.25">
      <c r="A350" s="5">
        <v>331</v>
      </c>
      <c r="B350" s="5" t="s">
        <v>0</v>
      </c>
      <c r="C350" s="5" t="s">
        <v>7</v>
      </c>
      <c r="D350" s="5" t="s">
        <v>7</v>
      </c>
      <c r="G350" s="5">
        <v>1</v>
      </c>
      <c r="I350" s="5">
        <f t="shared" si="5"/>
        <v>-1</v>
      </c>
      <c r="J350" s="1">
        <f>VLOOKUP(A350,'Deployment Ct Data'!A:K,7,FALSE)</f>
        <v>31.678999999999998</v>
      </c>
      <c r="K350" s="1">
        <f>VLOOKUP(A350,'Deployment Ct Data'!A:K,10,FALSE)</f>
        <v>-1.8149999999999977</v>
      </c>
      <c r="L350" s="1">
        <f>VLOOKUP(A350,'Deployment Ct Data'!A:K,8,FALSE)</f>
        <v>34.685000000000002</v>
      </c>
      <c r="M350" s="1">
        <f>VLOOKUP(A350,'Deployment Ct Data'!A:K,11,FALSE)</f>
        <v>-4.8210000000000015</v>
      </c>
    </row>
    <row r="351" spans="1:13" x14ac:dyDescent="0.25">
      <c r="A351" s="5">
        <v>336</v>
      </c>
      <c r="B351" s="1" t="s">
        <v>1</v>
      </c>
      <c r="C351" s="1" t="s">
        <v>7</v>
      </c>
      <c r="D351" s="1" t="s">
        <v>7</v>
      </c>
      <c r="G351" s="5">
        <v>1</v>
      </c>
      <c r="I351" s="5">
        <f t="shared" si="5"/>
        <v>-1</v>
      </c>
      <c r="J351" s="1">
        <f>VLOOKUP(A351,'Deployment Ct Data'!A:K,7,FALSE)</f>
        <v>34.590000000000003</v>
      </c>
      <c r="K351" s="1">
        <f>VLOOKUP(A351,'Deployment Ct Data'!A:K,10,FALSE)</f>
        <v>-2.6160000000000032</v>
      </c>
      <c r="L351" s="1">
        <f>VLOOKUP(A351,'Deployment Ct Data'!A:K,8,FALSE)</f>
        <v>35.348999999999997</v>
      </c>
      <c r="M351" s="1">
        <f>VLOOKUP(A351,'Deployment Ct Data'!A:K,11,FALSE)</f>
        <v>-3.3749999999999964</v>
      </c>
    </row>
    <row r="352" spans="1:13" x14ac:dyDescent="0.25">
      <c r="A352" s="5">
        <v>351</v>
      </c>
      <c r="B352" s="1" t="s">
        <v>0</v>
      </c>
      <c r="C352" s="1" t="s">
        <v>7</v>
      </c>
      <c r="G352" s="5">
        <v>1</v>
      </c>
      <c r="I352" s="5">
        <f t="shared" si="5"/>
        <v>-1</v>
      </c>
      <c r="J352" s="1">
        <f>VLOOKUP(A352,'Deployment Ct Data'!A:K,7,FALSE)</f>
        <v>35.588000000000001</v>
      </c>
      <c r="K352" s="1">
        <f>VLOOKUP(A352,'Deployment Ct Data'!A:K,10,FALSE)</f>
        <v>-4.6270000000000024</v>
      </c>
      <c r="L352" s="1">
        <f>VLOOKUP(A352,'Deployment Ct Data'!A:K,8,FALSE)</f>
        <v>38.566000000000003</v>
      </c>
      <c r="M352" s="1">
        <f>VLOOKUP(A352,'Deployment Ct Data'!A:K,11,FALSE)</f>
        <v>-7.605000000000004</v>
      </c>
    </row>
    <row r="353" spans="1:13" x14ac:dyDescent="0.25">
      <c r="A353" s="5">
        <v>357</v>
      </c>
      <c r="B353" s="1" t="s">
        <v>0</v>
      </c>
      <c r="C353" s="5" t="s">
        <v>7</v>
      </c>
      <c r="D353" s="1" t="s">
        <v>7</v>
      </c>
      <c r="G353" s="5">
        <v>1</v>
      </c>
      <c r="I353" s="5">
        <f t="shared" si="5"/>
        <v>-1</v>
      </c>
      <c r="J353" s="1">
        <f>VLOOKUP(A353,'Deployment Ct Data'!A:K,7,FALSE)</f>
        <v>28.882000000000001</v>
      </c>
      <c r="K353" s="1">
        <f>VLOOKUP(A353,'Deployment Ct Data'!A:K,10,FALSE)</f>
        <v>6.48</v>
      </c>
      <c r="L353" s="1">
        <f>VLOOKUP(A353,'Deployment Ct Data'!A:K,8,FALSE)</f>
        <v>29.815000000000001</v>
      </c>
      <c r="M353" s="1">
        <f>VLOOKUP(A353,'Deployment Ct Data'!A:K,11,FALSE)</f>
        <v>5.5470000000000006</v>
      </c>
    </row>
    <row r="354" spans="1:13" x14ac:dyDescent="0.25">
      <c r="A354" s="5">
        <v>360</v>
      </c>
      <c r="B354" s="1" t="s">
        <v>0</v>
      </c>
      <c r="C354" s="5" t="s">
        <v>7</v>
      </c>
      <c r="D354" s="1" t="s">
        <v>7</v>
      </c>
      <c r="G354" s="5">
        <v>1</v>
      </c>
      <c r="I354" s="5">
        <f t="shared" si="5"/>
        <v>-1</v>
      </c>
      <c r="J354" s="1">
        <f>VLOOKUP(A354,'Deployment Ct Data'!A:K,7,FALSE)</f>
        <v>51</v>
      </c>
      <c r="K354" s="1">
        <f>VLOOKUP(A354,'Deployment Ct Data'!A:K,10,FALSE)</f>
        <v>-19.347999999999999</v>
      </c>
      <c r="L354" s="1">
        <f>VLOOKUP(A354,'Deployment Ct Data'!A:K,8,FALSE)</f>
        <v>51</v>
      </c>
      <c r="M354" s="1">
        <f>VLOOKUP(A354,'Deployment Ct Data'!A:K,11,FALSE)</f>
        <v>-19.347999999999999</v>
      </c>
    </row>
    <row r="355" spans="1:13" x14ac:dyDescent="0.25">
      <c r="A355" s="5">
        <v>377</v>
      </c>
      <c r="B355" s="1" t="s">
        <v>0</v>
      </c>
      <c r="C355" s="1" t="s">
        <v>7</v>
      </c>
      <c r="G355" s="5">
        <v>1</v>
      </c>
      <c r="I355" s="5">
        <f t="shared" si="5"/>
        <v>-1</v>
      </c>
      <c r="J355" s="1">
        <f>VLOOKUP(A355,'Deployment Ct Data'!A:K,7,FALSE)</f>
        <v>30.376999999999999</v>
      </c>
      <c r="K355" s="1">
        <f>VLOOKUP(A355,'Deployment Ct Data'!A:K,10,FALSE)</f>
        <v>12.524000000000004</v>
      </c>
      <c r="L355" s="1">
        <f>VLOOKUP(A355,'Deployment Ct Data'!A:K,8,FALSE)</f>
        <v>29.689</v>
      </c>
      <c r="M355" s="1">
        <f>VLOOKUP(A355,'Deployment Ct Data'!A:K,11,FALSE)</f>
        <v>13.212000000000003</v>
      </c>
    </row>
    <row r="356" spans="1:13" x14ac:dyDescent="0.25">
      <c r="A356" s="5">
        <v>378</v>
      </c>
      <c r="B356" s="18" t="s">
        <v>0</v>
      </c>
      <c r="C356" s="1" t="s">
        <v>7</v>
      </c>
      <c r="D356" s="1" t="s">
        <v>7</v>
      </c>
      <c r="E356" s="18"/>
      <c r="G356" s="5">
        <v>1</v>
      </c>
      <c r="I356" s="5">
        <f t="shared" si="5"/>
        <v>-1</v>
      </c>
      <c r="J356" s="1">
        <f>VLOOKUP(A356,'Deployment Ct Data'!A:K,7,FALSE)</f>
        <v>33.36</v>
      </c>
      <c r="K356" s="1">
        <f>VLOOKUP(A356,'Deployment Ct Data'!A:K,10,FALSE)</f>
        <v>-2.277000000000001</v>
      </c>
      <c r="L356" s="1">
        <f>VLOOKUP(A356,'Deployment Ct Data'!A:K,8,FALSE)</f>
        <v>34.997</v>
      </c>
      <c r="M356" s="1">
        <f>VLOOKUP(A356,'Deployment Ct Data'!A:K,11,FALSE)</f>
        <v>-3.9140000000000015</v>
      </c>
    </row>
    <row r="357" spans="1:13" x14ac:dyDescent="0.25">
      <c r="A357" s="5">
        <v>14</v>
      </c>
      <c r="B357" s="1" t="s">
        <v>0</v>
      </c>
      <c r="C357" s="1" t="s">
        <v>10</v>
      </c>
      <c r="E357" s="5"/>
      <c r="H357" s="5">
        <v>1</v>
      </c>
      <c r="I357" s="5">
        <f t="shared" si="5"/>
        <v>0</v>
      </c>
      <c r="J357" s="1">
        <f>VLOOKUP(A357,'Deployment Ct Data'!A:K,7,FALSE)</f>
        <v>34.008000000000003</v>
      </c>
      <c r="K357" s="1">
        <f>VLOOKUP(A357,'Deployment Ct Data'!A:K,10,FALSE)</f>
        <v>-5.0470000000000041</v>
      </c>
      <c r="L357" s="1">
        <f>VLOOKUP(A357,'Deployment Ct Data'!A:K,8,FALSE)</f>
        <v>33.847000000000001</v>
      </c>
      <c r="M357" s="1">
        <f>VLOOKUP(A357,'Deployment Ct Data'!A:K,11,FALSE)</f>
        <v>-4.8860000000000028</v>
      </c>
    </row>
    <row r="358" spans="1:13" x14ac:dyDescent="0.25">
      <c r="A358" s="5">
        <v>19</v>
      </c>
      <c r="B358" s="1" t="s">
        <v>0</v>
      </c>
      <c r="C358" s="1" t="s">
        <v>10</v>
      </c>
      <c r="E358" s="5"/>
      <c r="H358" s="5">
        <v>1</v>
      </c>
      <c r="I358" s="5">
        <f t="shared" si="5"/>
        <v>0</v>
      </c>
      <c r="J358" s="1">
        <f>VLOOKUP(A358,'Deployment Ct Data'!A:K,7,FALSE)</f>
        <v>41.433</v>
      </c>
      <c r="K358" s="1">
        <f>VLOOKUP(A358,'Deployment Ct Data'!A:K,10,FALSE)</f>
        <v>-11.983999999999998</v>
      </c>
      <c r="L358" s="1">
        <f>VLOOKUP(A358,'Deployment Ct Data'!A:K,8,FALSE)</f>
        <v>37.152999999999999</v>
      </c>
      <c r="M358" s="1">
        <f>VLOOKUP(A358,'Deployment Ct Data'!A:K,11,FALSE)</f>
        <v>-7.7039999999999971</v>
      </c>
    </row>
    <row r="359" spans="1:13" x14ac:dyDescent="0.25">
      <c r="A359" s="5">
        <v>43</v>
      </c>
      <c r="B359" s="1" t="s">
        <v>0</v>
      </c>
      <c r="C359" s="1" t="s">
        <v>10</v>
      </c>
      <c r="H359" s="5">
        <v>1</v>
      </c>
      <c r="I359" s="5">
        <f t="shared" si="5"/>
        <v>0</v>
      </c>
      <c r="J359" s="1">
        <f>VLOOKUP(A359,'Deployment Ct Data'!A:K,7,FALSE)</f>
        <v>25.140999999999998</v>
      </c>
      <c r="K359" s="1">
        <f>VLOOKUP(A359,'Deployment Ct Data'!A:K,10,FALSE)</f>
        <v>5.5580000000000034</v>
      </c>
      <c r="L359" s="1">
        <f>VLOOKUP(A359,'Deployment Ct Data'!A:K,8,FALSE)</f>
        <v>25.829000000000001</v>
      </c>
      <c r="M359" s="1">
        <f>VLOOKUP(A359,'Deployment Ct Data'!A:K,11,FALSE)</f>
        <v>4.870000000000001</v>
      </c>
    </row>
    <row r="360" spans="1:13" x14ac:dyDescent="0.25">
      <c r="A360" s="5">
        <v>78</v>
      </c>
      <c r="B360" s="1" t="s">
        <v>0</v>
      </c>
      <c r="C360" s="1" t="s">
        <v>10</v>
      </c>
      <c r="D360" s="1" t="s">
        <v>10</v>
      </c>
      <c r="H360" s="5">
        <v>1</v>
      </c>
      <c r="I360" s="5">
        <f t="shared" si="5"/>
        <v>0</v>
      </c>
      <c r="J360" s="1">
        <f>VLOOKUP(A360,'Deployment Ct Data'!A:K,7,FALSE)</f>
        <v>27.225000000000001</v>
      </c>
      <c r="K360" s="1">
        <f>VLOOKUP(A360,'Deployment Ct Data'!A:K,10,FALSE)</f>
        <v>2.259999999999998</v>
      </c>
      <c r="L360" s="1">
        <f>VLOOKUP(A360,'Deployment Ct Data'!A:K,8,FALSE)</f>
        <v>27.462</v>
      </c>
      <c r="M360" s="1">
        <f>VLOOKUP(A360,'Deployment Ct Data'!A:K,11,FALSE)</f>
        <v>2.0229999999999997</v>
      </c>
    </row>
    <row r="361" spans="1:13" x14ac:dyDescent="0.25">
      <c r="A361" s="5">
        <v>84</v>
      </c>
      <c r="B361" s="3" t="s">
        <v>0</v>
      </c>
      <c r="C361" s="3" t="s">
        <v>10</v>
      </c>
      <c r="D361" s="3"/>
      <c r="E361" s="6"/>
      <c r="H361" s="5">
        <v>1</v>
      </c>
      <c r="I361" s="5">
        <f t="shared" si="5"/>
        <v>0</v>
      </c>
      <c r="J361" s="1">
        <f>VLOOKUP(A361,'Deployment Ct Data'!A:K,7,FALSE)</f>
        <v>41.194000000000003</v>
      </c>
      <c r="K361" s="1">
        <f>VLOOKUP(A361,'Deployment Ct Data'!A:K,10,FALSE)</f>
        <v>-12.979000000000003</v>
      </c>
      <c r="L361" s="1">
        <f>VLOOKUP(A361,'Deployment Ct Data'!A:K,8,FALSE)</f>
        <v>39.588000000000001</v>
      </c>
      <c r="M361" s="1">
        <f>VLOOKUP(A361,'Deployment Ct Data'!A:K,11,FALSE)</f>
        <v>-11.373000000000001</v>
      </c>
    </row>
    <row r="362" spans="1:13" x14ac:dyDescent="0.25">
      <c r="A362" s="5">
        <v>106</v>
      </c>
      <c r="B362" s="3" t="s">
        <v>0</v>
      </c>
      <c r="C362" s="3" t="s">
        <v>10</v>
      </c>
      <c r="D362" s="3"/>
      <c r="E362" s="6"/>
      <c r="H362" s="5">
        <v>1</v>
      </c>
      <c r="I362" s="5">
        <f t="shared" si="5"/>
        <v>0</v>
      </c>
      <c r="J362" s="1">
        <f>VLOOKUP(A362,'Deployment Ct Data'!A:K,7,FALSE)</f>
        <v>30.542000000000002</v>
      </c>
      <c r="K362" s="1">
        <f>VLOOKUP(A362,'Deployment Ct Data'!A:K,10,FALSE)</f>
        <v>7.8999999999997073E-2</v>
      </c>
      <c r="L362" s="1">
        <f>VLOOKUP(A362,'Deployment Ct Data'!A:K,8,FALSE)</f>
        <v>31.411000000000001</v>
      </c>
      <c r="M362" s="1">
        <f>VLOOKUP(A362,'Deployment Ct Data'!A:K,11,FALSE)</f>
        <v>-0.7900000000000027</v>
      </c>
    </row>
    <row r="363" spans="1:13" x14ac:dyDescent="0.25">
      <c r="A363" s="5">
        <v>108</v>
      </c>
      <c r="B363" s="5" t="s">
        <v>0</v>
      </c>
      <c r="C363" s="5" t="s">
        <v>10</v>
      </c>
      <c r="D363" s="5"/>
      <c r="H363" s="5">
        <v>1</v>
      </c>
      <c r="I363" s="5">
        <f t="shared" si="5"/>
        <v>0</v>
      </c>
      <c r="J363" s="1">
        <f>VLOOKUP(A363,'Deployment Ct Data'!A:K,7,FALSE)</f>
        <v>25.617000000000001</v>
      </c>
      <c r="K363" s="1">
        <f>VLOOKUP(A363,'Deployment Ct Data'!A:K,10,FALSE)</f>
        <v>6.23</v>
      </c>
      <c r="L363" s="1">
        <f>VLOOKUP(A363,'Deployment Ct Data'!A:K,8,FALSE)</f>
        <v>28.931999999999999</v>
      </c>
      <c r="M363" s="1">
        <f>VLOOKUP(A363,'Deployment Ct Data'!A:K,11,FALSE)</f>
        <v>2.9150000000000027</v>
      </c>
    </row>
    <row r="364" spans="1:13" x14ac:dyDescent="0.25">
      <c r="A364" s="5">
        <v>111</v>
      </c>
      <c r="B364" s="1" t="s">
        <v>0</v>
      </c>
      <c r="C364" s="1" t="s">
        <v>10</v>
      </c>
      <c r="D364" s="1" t="s">
        <v>10</v>
      </c>
      <c r="H364" s="5">
        <v>1</v>
      </c>
      <c r="I364" s="5">
        <f t="shared" si="5"/>
        <v>0</v>
      </c>
      <c r="J364" s="1">
        <f>VLOOKUP(A364,'Deployment Ct Data'!A:K,7,FALSE)</f>
        <v>30.209</v>
      </c>
      <c r="K364" s="1">
        <f>VLOOKUP(A364,'Deployment Ct Data'!A:K,10,FALSE)</f>
        <v>20.791</v>
      </c>
      <c r="L364" s="1">
        <f>VLOOKUP(A364,'Deployment Ct Data'!A:K,8,FALSE)</f>
        <v>30.974</v>
      </c>
      <c r="M364" s="1">
        <f>VLOOKUP(A364,'Deployment Ct Data'!A:K,11,FALSE)</f>
        <v>20.026</v>
      </c>
    </row>
    <row r="365" spans="1:13" x14ac:dyDescent="0.25">
      <c r="A365" s="5">
        <v>114</v>
      </c>
      <c r="B365" s="1" t="s">
        <v>0</v>
      </c>
      <c r="C365" s="1" t="s">
        <v>10</v>
      </c>
      <c r="H365" s="5">
        <v>1</v>
      </c>
      <c r="I365" s="5">
        <f t="shared" si="5"/>
        <v>0</v>
      </c>
      <c r="J365" s="1">
        <f>VLOOKUP(A365,'Deployment Ct Data'!A:K,7,FALSE)</f>
        <v>30.106000000000002</v>
      </c>
      <c r="K365" s="1">
        <f>VLOOKUP(A365,'Deployment Ct Data'!A:K,10,FALSE)</f>
        <v>1.3599999999999994</v>
      </c>
      <c r="L365" s="1">
        <f>VLOOKUP(A365,'Deployment Ct Data'!A:K,8,FALSE)</f>
        <v>34.558999999999997</v>
      </c>
      <c r="M365" s="1">
        <f>VLOOKUP(A365,'Deployment Ct Data'!A:K,11,FALSE)</f>
        <v>-3.0929999999999964</v>
      </c>
    </row>
    <row r="366" spans="1:13" x14ac:dyDescent="0.25">
      <c r="A366" s="5">
        <v>165</v>
      </c>
      <c r="B366" s="1" t="s">
        <v>0</v>
      </c>
      <c r="C366" s="1" t="s">
        <v>10</v>
      </c>
      <c r="H366" s="5">
        <v>1</v>
      </c>
      <c r="I366" s="5">
        <f t="shared" si="5"/>
        <v>0</v>
      </c>
      <c r="J366" s="1">
        <f>VLOOKUP(A366,'Deployment Ct Data'!A:K,7,FALSE)</f>
        <v>32.976999999999997</v>
      </c>
      <c r="K366" s="1">
        <f>VLOOKUP(A366,'Deployment Ct Data'!A:K,10,FALSE)</f>
        <v>-3.242999999999995</v>
      </c>
      <c r="L366" s="1">
        <f>VLOOKUP(A366,'Deployment Ct Data'!A:K,8,FALSE)</f>
        <v>37.94</v>
      </c>
      <c r="M366" s="1">
        <f>VLOOKUP(A366,'Deployment Ct Data'!A:K,11,FALSE)</f>
        <v>-8.205999999999996</v>
      </c>
    </row>
    <row r="367" spans="1:13" x14ac:dyDescent="0.25">
      <c r="A367" s="5">
        <v>197</v>
      </c>
      <c r="B367" s="1" t="s">
        <v>1</v>
      </c>
      <c r="C367" s="1" t="s">
        <v>10</v>
      </c>
      <c r="D367" s="1" t="s">
        <v>10</v>
      </c>
      <c r="H367" s="5">
        <v>1</v>
      </c>
      <c r="I367" s="5">
        <f t="shared" si="5"/>
        <v>0</v>
      </c>
      <c r="J367" s="1">
        <f>VLOOKUP(A367,'Deployment Ct Data'!A:K,7,FALSE)</f>
        <v>35.676000000000002</v>
      </c>
      <c r="K367" s="1">
        <f>VLOOKUP(A367,'Deployment Ct Data'!A:K,10,FALSE)</f>
        <v>-3.0579999999999998</v>
      </c>
      <c r="L367" s="1">
        <f>VLOOKUP(A367,'Deployment Ct Data'!A:K,8,FALSE)</f>
        <v>39.271000000000001</v>
      </c>
      <c r="M367" s="1">
        <f>VLOOKUP(A367,'Deployment Ct Data'!A:K,11,FALSE)</f>
        <v>-6.6529999999999987</v>
      </c>
    </row>
    <row r="368" spans="1:13" x14ac:dyDescent="0.25">
      <c r="A368" s="5">
        <v>206</v>
      </c>
      <c r="B368" s="1" t="s">
        <v>0</v>
      </c>
      <c r="C368" s="1" t="s">
        <v>10</v>
      </c>
      <c r="H368" s="5">
        <v>1</v>
      </c>
      <c r="I368" s="5">
        <f t="shared" si="5"/>
        <v>0</v>
      </c>
      <c r="J368" s="1">
        <f>VLOOKUP(A368,'Deployment Ct Data'!A:K,7,FALSE)</f>
        <v>31.32</v>
      </c>
      <c r="K368" s="1">
        <f>VLOOKUP(A368,'Deployment Ct Data'!A:K,10,FALSE)</f>
        <v>2.9420000000000002</v>
      </c>
      <c r="L368" s="1">
        <f>VLOOKUP(A368,'Deployment Ct Data'!A:K,8,FALSE)</f>
        <v>31.89</v>
      </c>
      <c r="M368" s="1">
        <f>VLOOKUP(A368,'Deployment Ct Data'!A:K,11,FALSE)</f>
        <v>2.3719999999999999</v>
      </c>
    </row>
    <row r="369" spans="1:13" x14ac:dyDescent="0.25">
      <c r="A369" s="5">
        <v>215</v>
      </c>
      <c r="B369" s="1" t="s">
        <v>0</v>
      </c>
      <c r="C369" s="1" t="s">
        <v>10</v>
      </c>
      <c r="H369" s="5">
        <v>1</v>
      </c>
      <c r="I369" s="5">
        <f t="shared" si="5"/>
        <v>0</v>
      </c>
      <c r="J369" s="1">
        <f>VLOOKUP(A369,'Deployment Ct Data'!A:K,7,FALSE)</f>
        <v>27.716000000000001</v>
      </c>
      <c r="K369" s="1">
        <f>VLOOKUP(A369,'Deployment Ct Data'!A:K,10,FALSE)</f>
        <v>0.77699999999999747</v>
      </c>
      <c r="L369" s="1">
        <f>VLOOKUP(A369,'Deployment Ct Data'!A:K,8,FALSE)</f>
        <v>27.984000000000002</v>
      </c>
      <c r="M369" s="1">
        <f>VLOOKUP(A369,'Deployment Ct Data'!A:K,11,FALSE)</f>
        <v>0.50899999999999679</v>
      </c>
    </row>
    <row r="370" spans="1:13" x14ac:dyDescent="0.25">
      <c r="A370" s="5">
        <v>227</v>
      </c>
      <c r="B370" s="3" t="s">
        <v>0</v>
      </c>
      <c r="C370" s="3" t="s">
        <v>10</v>
      </c>
      <c r="D370" s="3"/>
      <c r="E370" s="5"/>
      <c r="H370" s="5">
        <v>1</v>
      </c>
      <c r="I370" s="5">
        <f t="shared" si="5"/>
        <v>0</v>
      </c>
      <c r="J370" s="1">
        <f>VLOOKUP(A370,'Deployment Ct Data'!A:K,7,FALSE)</f>
        <v>21.312000000000001</v>
      </c>
      <c r="K370" s="1">
        <f>VLOOKUP(A370,'Deployment Ct Data'!A:K,10,FALSE)</f>
        <v>11.532999999999998</v>
      </c>
      <c r="L370" s="1">
        <f>VLOOKUP(A370,'Deployment Ct Data'!A:K,8,FALSE)</f>
        <v>21.93</v>
      </c>
      <c r="M370" s="1">
        <f>VLOOKUP(A370,'Deployment Ct Data'!A:K,11,FALSE)</f>
        <v>10.914999999999999</v>
      </c>
    </row>
    <row r="371" spans="1:13" x14ac:dyDescent="0.25">
      <c r="A371" s="5">
        <v>242</v>
      </c>
      <c r="B371" s="5" t="s">
        <v>0</v>
      </c>
      <c r="C371" s="5" t="s">
        <v>10</v>
      </c>
      <c r="D371" s="5"/>
      <c r="H371" s="5">
        <v>1</v>
      </c>
      <c r="I371" s="5">
        <f t="shared" si="5"/>
        <v>0</v>
      </c>
      <c r="J371" s="1">
        <f>VLOOKUP(A371,'Deployment Ct Data'!A:K,7,FALSE)</f>
        <v>31.161000000000001</v>
      </c>
      <c r="K371" s="1">
        <f>VLOOKUP(A371,'Deployment Ct Data'!A:K,10,FALSE)</f>
        <v>-0.16900000000000048</v>
      </c>
      <c r="L371" s="1">
        <f>VLOOKUP(A371,'Deployment Ct Data'!A:K,8,FALSE)</f>
        <v>32.744</v>
      </c>
      <c r="M371" s="1">
        <f>VLOOKUP(A371,'Deployment Ct Data'!A:K,11,FALSE)</f>
        <v>-1.7519999999999989</v>
      </c>
    </row>
    <row r="372" spans="1:13" x14ac:dyDescent="0.25">
      <c r="A372" s="5">
        <v>244</v>
      </c>
      <c r="B372" s="1" t="s">
        <v>0</v>
      </c>
      <c r="C372" s="1" t="s">
        <v>10</v>
      </c>
      <c r="D372" s="1" t="s">
        <v>10</v>
      </c>
      <c r="H372" s="5">
        <v>1</v>
      </c>
      <c r="I372" s="5">
        <f t="shared" si="5"/>
        <v>0</v>
      </c>
      <c r="J372" s="1">
        <f>VLOOKUP(A372,'Deployment Ct Data'!A:K,7,FALSE)</f>
        <v>26.5</v>
      </c>
      <c r="K372" s="1">
        <f>VLOOKUP(A372,'Deployment Ct Data'!A:K,10,FALSE)</f>
        <v>5.3730000000000011</v>
      </c>
      <c r="L372" s="1">
        <f>VLOOKUP(A372,'Deployment Ct Data'!A:K,8,FALSE)</f>
        <v>26.721</v>
      </c>
      <c r="M372" s="1">
        <f>VLOOKUP(A372,'Deployment Ct Data'!A:K,11,FALSE)</f>
        <v>5.152000000000001</v>
      </c>
    </row>
    <row r="373" spans="1:13" x14ac:dyDescent="0.25">
      <c r="A373" s="5">
        <v>265</v>
      </c>
      <c r="B373" s="1" t="s">
        <v>0</v>
      </c>
      <c r="C373" s="1" t="s">
        <v>10</v>
      </c>
      <c r="H373" s="5">
        <v>1</v>
      </c>
      <c r="I373" s="5">
        <f t="shared" si="5"/>
        <v>0</v>
      </c>
      <c r="J373" s="1">
        <f>VLOOKUP(A373,'Deployment Ct Data'!A:K,7,FALSE)</f>
        <v>31.986000000000001</v>
      </c>
      <c r="K373" s="1">
        <f>VLOOKUP(A373,'Deployment Ct Data'!A:K,10,FALSE)</f>
        <v>-2.8100000000000023</v>
      </c>
      <c r="L373" s="1">
        <f>VLOOKUP(A373,'Deployment Ct Data'!A:K,8,FALSE)</f>
        <v>34.125</v>
      </c>
      <c r="M373" s="1">
        <f>VLOOKUP(A373,'Deployment Ct Data'!A:K,11,FALSE)</f>
        <v>-4.9490000000000016</v>
      </c>
    </row>
    <row r="374" spans="1:13" x14ac:dyDescent="0.25">
      <c r="A374" s="5">
        <v>303</v>
      </c>
      <c r="B374" s="1" t="s">
        <v>0</v>
      </c>
      <c r="C374" s="1" t="s">
        <v>10</v>
      </c>
      <c r="D374" s="1" t="s">
        <v>10</v>
      </c>
      <c r="H374" s="5">
        <v>1</v>
      </c>
      <c r="I374" s="5">
        <f t="shared" si="5"/>
        <v>0</v>
      </c>
      <c r="J374" s="1">
        <f>VLOOKUP(A374,'Deployment Ct Data'!A:K,7,FALSE)</f>
        <v>51</v>
      </c>
      <c r="K374" s="1">
        <f>VLOOKUP(A374,'Deployment Ct Data'!A:K,10,FALSE)</f>
        <v>-20.001999999999999</v>
      </c>
      <c r="L374" s="1">
        <f>VLOOKUP(A374,'Deployment Ct Data'!A:K,8,FALSE)</f>
        <v>51</v>
      </c>
      <c r="M374" s="1">
        <f>VLOOKUP(A374,'Deployment Ct Data'!A:K,11,FALSE)</f>
        <v>-20.001999999999999</v>
      </c>
    </row>
    <row r="375" spans="1:13" x14ac:dyDescent="0.25">
      <c r="A375" s="5">
        <v>308</v>
      </c>
      <c r="B375" s="1" t="s">
        <v>0</v>
      </c>
      <c r="C375" s="1" t="s">
        <v>10</v>
      </c>
      <c r="D375" s="1" t="s">
        <v>10</v>
      </c>
      <c r="H375" s="5">
        <v>1</v>
      </c>
      <c r="I375" s="5">
        <f t="shared" si="5"/>
        <v>0</v>
      </c>
      <c r="J375" s="1">
        <f>VLOOKUP(A375,'Deployment Ct Data'!A:K,7,FALSE)</f>
        <v>29.646000000000001</v>
      </c>
      <c r="K375" s="1">
        <f>VLOOKUP(A375,'Deployment Ct Data'!A:K,10,FALSE)</f>
        <v>21.353999999999999</v>
      </c>
      <c r="L375" s="1">
        <f>VLOOKUP(A375,'Deployment Ct Data'!A:K,8,FALSE)</f>
        <v>30.529</v>
      </c>
      <c r="M375" s="1">
        <f>VLOOKUP(A375,'Deployment Ct Data'!A:K,11,FALSE)</f>
        <v>20.471</v>
      </c>
    </row>
    <row r="376" spans="1:13" x14ac:dyDescent="0.25">
      <c r="A376" s="5">
        <v>320</v>
      </c>
      <c r="B376" s="1" t="s">
        <v>0</v>
      </c>
      <c r="C376" s="1" t="s">
        <v>10</v>
      </c>
      <c r="D376" s="1" t="s">
        <v>10</v>
      </c>
      <c r="H376" s="5">
        <v>1</v>
      </c>
      <c r="I376" s="5">
        <f t="shared" si="5"/>
        <v>0</v>
      </c>
      <c r="J376" s="1">
        <f>VLOOKUP(A376,'Deployment Ct Data'!A:K,7,FALSE)</f>
        <v>31.975999999999999</v>
      </c>
      <c r="K376" s="1">
        <f>VLOOKUP(A376,'Deployment Ct Data'!A:K,10,FALSE)</f>
        <v>0.21999999999999886</v>
      </c>
      <c r="L376" s="1">
        <f>VLOOKUP(A376,'Deployment Ct Data'!A:K,8,FALSE)</f>
        <v>33.402000000000001</v>
      </c>
      <c r="M376" s="1">
        <f>VLOOKUP(A376,'Deployment Ct Data'!A:K,11,FALSE)</f>
        <v>-1.2060000000000031</v>
      </c>
    </row>
    <row r="377" spans="1:13" x14ac:dyDescent="0.25">
      <c r="A377" s="5">
        <v>337</v>
      </c>
      <c r="B377" s="1" t="s">
        <v>0</v>
      </c>
      <c r="C377" s="1" t="s">
        <v>10</v>
      </c>
      <c r="H377" s="5">
        <v>1</v>
      </c>
      <c r="I377" s="5">
        <f t="shared" si="5"/>
        <v>0</v>
      </c>
      <c r="J377" s="1">
        <f>VLOOKUP(A377,'Deployment Ct Data'!A:K,7,FALSE)</f>
        <v>33.868000000000002</v>
      </c>
      <c r="K377" s="1">
        <f>VLOOKUP(A377,'Deployment Ct Data'!A:K,10,FALSE)</f>
        <v>-4.5210000000000008</v>
      </c>
      <c r="L377" s="1">
        <f>VLOOKUP(A377,'Deployment Ct Data'!A:K,8,FALSE)</f>
        <v>33.911000000000001</v>
      </c>
      <c r="M377" s="1">
        <f>VLOOKUP(A377,'Deployment Ct Data'!A:K,11,FALSE)</f>
        <v>-4.5640000000000001</v>
      </c>
    </row>
    <row r="378" spans="1:13" x14ac:dyDescent="0.25">
      <c r="A378" s="5">
        <v>103</v>
      </c>
      <c r="B378" s="1" t="s">
        <v>6</v>
      </c>
      <c r="C378" s="1" t="s">
        <v>5</v>
      </c>
      <c r="F378" s="6">
        <v>1</v>
      </c>
      <c r="I378" s="5">
        <f t="shared" si="5"/>
        <v>1</v>
      </c>
      <c r="J378" s="1">
        <f>VLOOKUP(A378,'Deployment Ct Data'!A:K,7,FALSE)</f>
        <v>31.42</v>
      </c>
      <c r="K378" s="1">
        <f>VLOOKUP(A378,'Deployment Ct Data'!A:K,10,FALSE)</f>
        <v>-0.90800000000000125</v>
      </c>
      <c r="L378" s="1">
        <f>VLOOKUP(A378,'Deployment Ct Data'!A:K,8,FALSE)</f>
        <v>31.992999999999999</v>
      </c>
      <c r="M378" s="1">
        <f>VLOOKUP(A378,'Deployment Ct Data'!A:K,11,FALSE)</f>
        <v>-1.4809999999999981</v>
      </c>
    </row>
    <row r="379" spans="1:13" x14ac:dyDescent="0.25">
      <c r="A379" s="5">
        <v>113</v>
      </c>
      <c r="B379" s="1" t="s">
        <v>6</v>
      </c>
      <c r="C379" s="1" t="s">
        <v>5</v>
      </c>
      <c r="E379" s="18"/>
      <c r="F379" s="6">
        <v>1</v>
      </c>
      <c r="I379" s="5">
        <f t="shared" si="5"/>
        <v>1</v>
      </c>
      <c r="J379" s="1">
        <f>VLOOKUP(A379,'Deployment Ct Data'!A:K,7,FALSE)</f>
        <v>25.984999999999999</v>
      </c>
      <c r="K379" s="1">
        <f>VLOOKUP(A379,'Deployment Ct Data'!A:K,10,FALSE)</f>
        <v>2.4400000000000013</v>
      </c>
      <c r="L379" s="1">
        <f>VLOOKUP(A379,'Deployment Ct Data'!A:K,8,FALSE)</f>
        <v>26.213000000000001</v>
      </c>
      <c r="M379" s="1">
        <f>VLOOKUP(A379,'Deployment Ct Data'!A:K,11,FALSE)</f>
        <v>2.2119999999999997</v>
      </c>
    </row>
    <row r="380" spans="1:13" x14ac:dyDescent="0.25">
      <c r="A380" s="5">
        <v>167</v>
      </c>
      <c r="B380" s="1" t="s">
        <v>6</v>
      </c>
      <c r="E380" s="1" t="s">
        <v>5</v>
      </c>
      <c r="F380" s="6">
        <v>1</v>
      </c>
      <c r="I380" s="5">
        <f t="shared" si="5"/>
        <v>1</v>
      </c>
      <c r="J380" s="1">
        <f>VLOOKUP(A380,'Deployment Ct Data'!A:K,7,FALSE)</f>
        <v>32.353000000000002</v>
      </c>
      <c r="K380" s="1">
        <f>VLOOKUP(A380,'Deployment Ct Data'!A:K,10,FALSE)</f>
        <v>-3.5150000000000006</v>
      </c>
      <c r="L380" s="1">
        <f>VLOOKUP(A380,'Deployment Ct Data'!A:K,8,FALSE)</f>
        <v>32.671999999999997</v>
      </c>
      <c r="M380" s="1">
        <f>VLOOKUP(A380,'Deployment Ct Data'!A:K,11,FALSE)</f>
        <v>-3.8339999999999961</v>
      </c>
    </row>
    <row r="381" spans="1:13" x14ac:dyDescent="0.25">
      <c r="A381" s="5">
        <v>204</v>
      </c>
      <c r="B381" s="1" t="s">
        <v>6</v>
      </c>
      <c r="C381" s="1" t="s">
        <v>5</v>
      </c>
      <c r="F381" s="6">
        <v>1</v>
      </c>
      <c r="I381" s="5">
        <f t="shared" si="5"/>
        <v>1</v>
      </c>
      <c r="J381" s="1">
        <f>VLOOKUP(A381,'Deployment Ct Data'!A:K,7,FALSE)</f>
        <v>27.106999999999999</v>
      </c>
      <c r="K381" s="1">
        <f>VLOOKUP(A381,'Deployment Ct Data'!A:K,10,FALSE)</f>
        <v>2.472999999999999</v>
      </c>
      <c r="L381" s="1">
        <f>VLOOKUP(A381,'Deployment Ct Data'!A:K,8,FALSE)</f>
        <v>27.652999999999999</v>
      </c>
      <c r="M381" s="1">
        <f>VLOOKUP(A381,'Deployment Ct Data'!A:K,11,FALSE)</f>
        <v>1.9269999999999996</v>
      </c>
    </row>
    <row r="382" spans="1:13" x14ac:dyDescent="0.25">
      <c r="A382" s="5">
        <v>374</v>
      </c>
      <c r="B382" s="1" t="s">
        <v>6</v>
      </c>
      <c r="C382" s="1" t="s">
        <v>5</v>
      </c>
      <c r="F382" s="6">
        <v>1</v>
      </c>
      <c r="I382" s="5">
        <f t="shared" si="5"/>
        <v>1</v>
      </c>
      <c r="J382" s="1">
        <f>VLOOKUP(A382,'Deployment Ct Data'!A:K,7,FALSE)</f>
        <v>31.465</v>
      </c>
      <c r="K382" s="1">
        <f>VLOOKUP(A382,'Deployment Ct Data'!A:K,10,FALSE)</f>
        <v>-3.2160000000000011</v>
      </c>
      <c r="L382" s="1">
        <f>VLOOKUP(A382,'Deployment Ct Data'!A:K,8,FALSE)</f>
        <v>32.414000000000001</v>
      </c>
      <c r="M382" s="1">
        <f>VLOOKUP(A382,'Deployment Ct Data'!A:K,11,FALSE)</f>
        <v>-4.1650000000000027</v>
      </c>
    </row>
  </sheetData>
  <autoFilter ref="A1:E382"/>
  <sortState ref="A2:M382">
    <sortCondition ref="B2:B382"/>
    <sortCondition descending="1" ref="F2:F382"/>
    <sortCondition ref="G2:G382"/>
  </sortState>
  <pageMargins left="0" right="0" top="0.75" bottom="0.75" header="0.3" footer="0.3"/>
  <pageSetup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9"/>
  <sheetViews>
    <sheetView zoomScaleNormal="100" workbookViewId="0">
      <pane ySplit="1" topLeftCell="A2" activePane="bottomLeft" state="frozen"/>
      <selection pane="bottomLeft" activeCell="F44" sqref="F44"/>
    </sheetView>
  </sheetViews>
  <sheetFormatPr defaultColWidth="14.42578125" defaultRowHeight="15" customHeight="1" x14ac:dyDescent="0.2"/>
  <cols>
    <col min="1" max="1" width="10.140625" style="9" bestFit="1" customWidth="1"/>
    <col min="2" max="2" width="16.5703125" style="30" customWidth="1"/>
    <col min="3" max="3" width="13.5703125" style="17" customWidth="1"/>
    <col min="4" max="4" width="11.7109375" style="17" customWidth="1"/>
    <col min="5" max="5" width="17.5703125" style="17" customWidth="1"/>
    <col min="6" max="6" width="14.42578125" style="31" customWidth="1"/>
    <col min="7" max="7" width="12.28515625" style="17" customWidth="1"/>
    <col min="8" max="8" width="18.42578125" style="17" customWidth="1"/>
    <col min="9" max="9" width="15" style="17" customWidth="1"/>
    <col min="10" max="10" width="10.5703125" style="17" bestFit="1" customWidth="1"/>
    <col min="11" max="11" width="12.140625" style="17" bestFit="1" customWidth="1"/>
    <col min="12" max="12" width="11.42578125" style="17" bestFit="1" customWidth="1"/>
    <col min="13" max="23" width="8.7109375" style="9" customWidth="1"/>
    <col min="24" max="16384" width="14.42578125" style="9"/>
  </cols>
  <sheetData>
    <row r="1" spans="1:12" x14ac:dyDescent="0.25">
      <c r="A1" s="24" t="s">
        <v>18</v>
      </c>
      <c r="B1" s="26" t="s">
        <v>122</v>
      </c>
      <c r="C1" s="27" t="s">
        <v>123</v>
      </c>
      <c r="D1" s="27" t="s">
        <v>124</v>
      </c>
      <c r="E1" s="27" t="s">
        <v>125</v>
      </c>
      <c r="F1" s="28" t="s">
        <v>126</v>
      </c>
      <c r="G1" s="27" t="s">
        <v>127</v>
      </c>
      <c r="H1" s="27" t="s">
        <v>128</v>
      </c>
      <c r="I1" s="27" t="s">
        <v>129</v>
      </c>
      <c r="J1" s="27" t="s">
        <v>135</v>
      </c>
      <c r="K1" s="27" t="s">
        <v>133</v>
      </c>
      <c r="L1" s="27" t="s">
        <v>134</v>
      </c>
    </row>
    <row r="2" spans="1:12" x14ac:dyDescent="0.25">
      <c r="A2" s="25">
        <v>44214</v>
      </c>
      <c r="B2" s="26">
        <v>363</v>
      </c>
      <c r="C2" s="27">
        <v>2</v>
      </c>
      <c r="D2" s="27">
        <v>6</v>
      </c>
      <c r="E2" s="27">
        <v>0</v>
      </c>
      <c r="F2" s="28">
        <v>2</v>
      </c>
      <c r="G2" s="27">
        <v>0</v>
      </c>
      <c r="H2" s="27">
        <v>0</v>
      </c>
      <c r="I2" s="27">
        <f t="shared" ref="I2:I33" si="0">B2-(SUM(F2:H2))</f>
        <v>361</v>
      </c>
      <c r="J2" s="27" t="s">
        <v>137</v>
      </c>
      <c r="K2" s="29">
        <f t="shared" ref="K2:K33" si="1">F2/B2*100</f>
        <v>0.55096418732782371</v>
      </c>
      <c r="L2" s="29">
        <f t="shared" ref="L2:L33" si="2">G2/B2*100</f>
        <v>0</v>
      </c>
    </row>
    <row r="3" spans="1:12" x14ac:dyDescent="0.25">
      <c r="A3" s="25">
        <v>44221</v>
      </c>
      <c r="B3" s="26">
        <v>324</v>
      </c>
      <c r="C3" s="27">
        <v>0</v>
      </c>
      <c r="D3" s="27">
        <v>4</v>
      </c>
      <c r="E3" s="27">
        <v>0</v>
      </c>
      <c r="F3" s="28">
        <v>0</v>
      </c>
      <c r="G3" s="27">
        <v>0</v>
      </c>
      <c r="H3" s="27">
        <v>0</v>
      </c>
      <c r="I3" s="27">
        <f t="shared" si="0"/>
        <v>324</v>
      </c>
      <c r="J3" s="27" t="s">
        <v>137</v>
      </c>
      <c r="K3" s="29">
        <f t="shared" si="1"/>
        <v>0</v>
      </c>
      <c r="L3" s="29">
        <f t="shared" si="2"/>
        <v>0</v>
      </c>
    </row>
    <row r="4" spans="1:12" x14ac:dyDescent="0.25">
      <c r="A4" s="25">
        <v>44228</v>
      </c>
      <c r="B4" s="26">
        <v>223</v>
      </c>
      <c r="C4" s="27">
        <v>0</v>
      </c>
      <c r="D4" s="27">
        <v>0</v>
      </c>
      <c r="E4" s="27">
        <v>0</v>
      </c>
      <c r="F4" s="28">
        <v>0</v>
      </c>
      <c r="G4" s="27">
        <v>0</v>
      </c>
      <c r="H4" s="27">
        <v>0</v>
      </c>
      <c r="I4" s="27">
        <f t="shared" si="0"/>
        <v>223</v>
      </c>
      <c r="J4" s="27" t="s">
        <v>137</v>
      </c>
      <c r="K4" s="29">
        <f t="shared" si="1"/>
        <v>0</v>
      </c>
      <c r="L4" s="29">
        <f t="shared" si="2"/>
        <v>0</v>
      </c>
    </row>
    <row r="5" spans="1:12" x14ac:dyDescent="0.25">
      <c r="A5" s="25">
        <v>44235</v>
      </c>
      <c r="B5" s="26">
        <v>336</v>
      </c>
      <c r="C5" s="27">
        <v>2</v>
      </c>
      <c r="D5" s="27">
        <v>4</v>
      </c>
      <c r="E5" s="27">
        <v>0</v>
      </c>
      <c r="F5" s="28">
        <v>2</v>
      </c>
      <c r="G5" s="27">
        <v>0</v>
      </c>
      <c r="H5" s="27">
        <v>1</v>
      </c>
      <c r="I5" s="27">
        <f t="shared" si="0"/>
        <v>333</v>
      </c>
      <c r="J5" s="27" t="s">
        <v>137</v>
      </c>
      <c r="K5" s="29">
        <f t="shared" si="1"/>
        <v>0.59523809523809523</v>
      </c>
      <c r="L5" s="29">
        <f t="shared" si="2"/>
        <v>0</v>
      </c>
    </row>
    <row r="6" spans="1:12" x14ac:dyDescent="0.25">
      <c r="A6" s="25">
        <v>44242</v>
      </c>
      <c r="B6" s="26">
        <v>281</v>
      </c>
      <c r="C6" s="27">
        <v>0</v>
      </c>
      <c r="D6" s="27">
        <v>0</v>
      </c>
      <c r="E6" s="27">
        <v>0</v>
      </c>
      <c r="F6" s="28">
        <v>0</v>
      </c>
      <c r="G6" s="27">
        <v>0</v>
      </c>
      <c r="H6" s="27">
        <v>0</v>
      </c>
      <c r="I6" s="27">
        <f t="shared" si="0"/>
        <v>281</v>
      </c>
      <c r="J6" s="27" t="s">
        <v>137</v>
      </c>
      <c r="K6" s="29">
        <f t="shared" si="1"/>
        <v>0</v>
      </c>
      <c r="L6" s="29">
        <f t="shared" si="2"/>
        <v>0</v>
      </c>
    </row>
    <row r="7" spans="1:12" x14ac:dyDescent="0.25">
      <c r="A7" s="25">
        <v>44249</v>
      </c>
      <c r="B7" s="26">
        <v>353</v>
      </c>
      <c r="C7" s="27">
        <v>1</v>
      </c>
      <c r="D7" s="27">
        <v>0</v>
      </c>
      <c r="E7" s="27">
        <v>3</v>
      </c>
      <c r="F7" s="28">
        <v>1</v>
      </c>
      <c r="G7" s="27">
        <v>0</v>
      </c>
      <c r="H7" s="27">
        <v>0</v>
      </c>
      <c r="I7" s="27">
        <f t="shared" si="0"/>
        <v>352</v>
      </c>
      <c r="J7" s="27" t="s">
        <v>137</v>
      </c>
      <c r="K7" s="29">
        <f t="shared" si="1"/>
        <v>0.28328611898016998</v>
      </c>
      <c r="L7" s="29">
        <f t="shared" si="2"/>
        <v>0</v>
      </c>
    </row>
    <row r="8" spans="1:12" x14ac:dyDescent="0.25">
      <c r="A8" s="25">
        <v>44256</v>
      </c>
      <c r="B8" s="26">
        <v>333</v>
      </c>
      <c r="C8" s="27">
        <v>5</v>
      </c>
      <c r="D8" s="27">
        <v>0</v>
      </c>
      <c r="E8" s="27">
        <v>3</v>
      </c>
      <c r="F8" s="28">
        <v>5</v>
      </c>
      <c r="G8" s="27">
        <v>0</v>
      </c>
      <c r="H8" s="27">
        <v>0</v>
      </c>
      <c r="I8" s="27">
        <f t="shared" si="0"/>
        <v>328</v>
      </c>
      <c r="J8" s="27" t="s">
        <v>137</v>
      </c>
      <c r="K8" s="29">
        <f t="shared" si="1"/>
        <v>1.5015015015015014</v>
      </c>
      <c r="L8" s="29">
        <f t="shared" si="2"/>
        <v>0</v>
      </c>
    </row>
    <row r="9" spans="1:12" x14ac:dyDescent="0.25">
      <c r="A9" s="25">
        <v>44263</v>
      </c>
      <c r="B9" s="26">
        <v>312</v>
      </c>
      <c r="C9" s="27">
        <v>6</v>
      </c>
      <c r="D9" s="27">
        <v>7</v>
      </c>
      <c r="E9" s="27">
        <v>0</v>
      </c>
      <c r="F9" s="28">
        <v>7</v>
      </c>
      <c r="G9" s="27">
        <v>1</v>
      </c>
      <c r="H9" s="27">
        <v>0</v>
      </c>
      <c r="I9" s="27">
        <f t="shared" si="0"/>
        <v>304</v>
      </c>
      <c r="J9" s="27" t="s">
        <v>137</v>
      </c>
      <c r="K9" s="29">
        <f t="shared" si="1"/>
        <v>2.2435897435897436</v>
      </c>
      <c r="L9" s="29">
        <f t="shared" si="2"/>
        <v>0.32051282051282048</v>
      </c>
    </row>
    <row r="10" spans="1:12" x14ac:dyDescent="0.25">
      <c r="A10" s="25">
        <v>44270</v>
      </c>
      <c r="B10" s="26">
        <v>231</v>
      </c>
      <c r="C10" s="27">
        <v>1</v>
      </c>
      <c r="D10" s="27">
        <v>8</v>
      </c>
      <c r="E10" s="27">
        <v>1</v>
      </c>
      <c r="F10" s="28">
        <v>1</v>
      </c>
      <c r="G10" s="27">
        <v>4</v>
      </c>
      <c r="H10" s="27">
        <v>0</v>
      </c>
      <c r="I10" s="27">
        <f t="shared" si="0"/>
        <v>226</v>
      </c>
      <c r="J10" s="27" t="s">
        <v>137</v>
      </c>
      <c r="K10" s="29">
        <f t="shared" si="1"/>
        <v>0.4329004329004329</v>
      </c>
      <c r="L10" s="29">
        <f t="shared" si="2"/>
        <v>1.7316017316017316</v>
      </c>
    </row>
    <row r="11" spans="1:12" x14ac:dyDescent="0.25">
      <c r="A11" s="25">
        <v>44277</v>
      </c>
      <c r="B11" s="26">
        <v>307</v>
      </c>
      <c r="C11" s="27">
        <v>6</v>
      </c>
      <c r="D11" s="27">
        <v>10</v>
      </c>
      <c r="E11" s="27">
        <v>1</v>
      </c>
      <c r="F11" s="28">
        <v>7</v>
      </c>
      <c r="G11" s="27">
        <v>0</v>
      </c>
      <c r="H11" s="27">
        <v>0</v>
      </c>
      <c r="I11" s="27">
        <f t="shared" si="0"/>
        <v>300</v>
      </c>
      <c r="J11" s="27" t="s">
        <v>137</v>
      </c>
      <c r="K11" s="29">
        <f t="shared" si="1"/>
        <v>2.2801302931596092</v>
      </c>
      <c r="L11" s="29">
        <f t="shared" si="2"/>
        <v>0</v>
      </c>
    </row>
    <row r="12" spans="1:12" x14ac:dyDescent="0.25">
      <c r="A12" s="25">
        <v>44284</v>
      </c>
      <c r="B12" s="26">
        <v>230</v>
      </c>
      <c r="C12" s="27">
        <v>1</v>
      </c>
      <c r="D12" s="27">
        <v>1</v>
      </c>
      <c r="E12" s="27">
        <v>1</v>
      </c>
      <c r="F12" s="28">
        <v>3</v>
      </c>
      <c r="G12" s="27">
        <v>0</v>
      </c>
      <c r="H12" s="27">
        <v>0</v>
      </c>
      <c r="I12" s="27">
        <f t="shared" si="0"/>
        <v>227</v>
      </c>
      <c r="J12" s="27" t="s">
        <v>137</v>
      </c>
      <c r="K12" s="29">
        <f t="shared" si="1"/>
        <v>1.3043478260869565</v>
      </c>
      <c r="L12" s="29">
        <f t="shared" si="2"/>
        <v>0</v>
      </c>
    </row>
    <row r="13" spans="1:12" x14ac:dyDescent="0.25">
      <c r="A13" s="25">
        <v>44291</v>
      </c>
      <c r="B13" s="26">
        <v>231</v>
      </c>
      <c r="C13" s="27">
        <v>1</v>
      </c>
      <c r="D13" s="27">
        <v>1</v>
      </c>
      <c r="E13" s="27">
        <v>0</v>
      </c>
      <c r="F13" s="28">
        <v>2</v>
      </c>
      <c r="G13" s="27">
        <v>1</v>
      </c>
      <c r="H13" s="27">
        <v>0</v>
      </c>
      <c r="I13" s="27">
        <f t="shared" si="0"/>
        <v>228</v>
      </c>
      <c r="J13" s="27" t="s">
        <v>137</v>
      </c>
      <c r="K13" s="29">
        <f t="shared" si="1"/>
        <v>0.86580086580086579</v>
      </c>
      <c r="L13" s="29">
        <f t="shared" si="2"/>
        <v>0.4329004329004329</v>
      </c>
    </row>
    <row r="14" spans="1:12" x14ac:dyDescent="0.25">
      <c r="A14" s="25">
        <v>44299</v>
      </c>
      <c r="B14" s="26">
        <v>297</v>
      </c>
      <c r="C14" s="27">
        <v>3</v>
      </c>
      <c r="D14" s="27">
        <v>0</v>
      </c>
      <c r="E14" s="27">
        <v>10</v>
      </c>
      <c r="F14" s="28">
        <v>1</v>
      </c>
      <c r="G14" s="27">
        <v>2</v>
      </c>
      <c r="H14" s="27">
        <v>0</v>
      </c>
      <c r="I14" s="27">
        <f t="shared" si="0"/>
        <v>294</v>
      </c>
      <c r="J14" s="27" t="s">
        <v>137</v>
      </c>
      <c r="K14" s="29">
        <f t="shared" si="1"/>
        <v>0.33670033670033667</v>
      </c>
      <c r="L14" s="29">
        <f t="shared" si="2"/>
        <v>0.67340067340067333</v>
      </c>
    </row>
    <row r="15" spans="1:12" x14ac:dyDescent="0.25">
      <c r="A15" s="25">
        <v>44312</v>
      </c>
      <c r="B15" s="26">
        <v>176</v>
      </c>
      <c r="C15" s="27">
        <v>0</v>
      </c>
      <c r="D15" s="27">
        <v>0</v>
      </c>
      <c r="E15" s="27">
        <v>0</v>
      </c>
      <c r="F15" s="28">
        <v>0</v>
      </c>
      <c r="G15" s="27">
        <v>0</v>
      </c>
      <c r="H15" s="27">
        <v>0</v>
      </c>
      <c r="I15" s="27">
        <f t="shared" si="0"/>
        <v>176</v>
      </c>
      <c r="J15" s="27" t="s">
        <v>137</v>
      </c>
      <c r="K15" s="29">
        <f t="shared" si="1"/>
        <v>0</v>
      </c>
      <c r="L15" s="29">
        <f t="shared" si="2"/>
        <v>0</v>
      </c>
    </row>
    <row r="16" spans="1:12" x14ac:dyDescent="0.25">
      <c r="A16" s="25">
        <v>44319</v>
      </c>
      <c r="B16" s="26">
        <v>127</v>
      </c>
      <c r="C16" s="27">
        <v>0</v>
      </c>
      <c r="D16" s="27">
        <v>0</v>
      </c>
      <c r="E16" s="27">
        <v>1</v>
      </c>
      <c r="F16" s="28">
        <v>0</v>
      </c>
      <c r="G16" s="27">
        <v>1</v>
      </c>
      <c r="H16" s="27">
        <v>0</v>
      </c>
      <c r="I16" s="27">
        <f t="shared" si="0"/>
        <v>126</v>
      </c>
      <c r="J16" s="27" t="s">
        <v>137</v>
      </c>
      <c r="K16" s="29">
        <f t="shared" si="1"/>
        <v>0</v>
      </c>
      <c r="L16" s="29">
        <f t="shared" si="2"/>
        <v>0.78740157480314954</v>
      </c>
    </row>
    <row r="17" spans="1:12" x14ac:dyDescent="0.25">
      <c r="A17" s="25">
        <v>44208</v>
      </c>
      <c r="B17" s="26">
        <v>459</v>
      </c>
      <c r="C17" s="27">
        <v>2</v>
      </c>
      <c r="D17" s="27">
        <v>12</v>
      </c>
      <c r="E17" s="27">
        <v>0</v>
      </c>
      <c r="F17" s="28">
        <v>1</v>
      </c>
      <c r="G17" s="27">
        <v>2</v>
      </c>
      <c r="H17" s="27">
        <v>0</v>
      </c>
      <c r="I17" s="27">
        <f t="shared" si="0"/>
        <v>456</v>
      </c>
      <c r="J17" s="27" t="s">
        <v>138</v>
      </c>
      <c r="K17" s="29">
        <f t="shared" si="1"/>
        <v>0.2178649237472767</v>
      </c>
      <c r="L17" s="29">
        <f t="shared" si="2"/>
        <v>0.4357298474945534</v>
      </c>
    </row>
    <row r="18" spans="1:12" x14ac:dyDescent="0.25">
      <c r="A18" s="25">
        <v>44215</v>
      </c>
      <c r="B18" s="26">
        <v>240</v>
      </c>
      <c r="C18" s="27">
        <v>2</v>
      </c>
      <c r="D18" s="27">
        <v>9</v>
      </c>
      <c r="E18" s="27">
        <v>1</v>
      </c>
      <c r="F18" s="28">
        <v>3</v>
      </c>
      <c r="G18" s="27">
        <v>0</v>
      </c>
      <c r="H18" s="27">
        <v>0</v>
      </c>
      <c r="I18" s="27">
        <f t="shared" si="0"/>
        <v>237</v>
      </c>
      <c r="J18" s="27" t="s">
        <v>138</v>
      </c>
      <c r="K18" s="29">
        <f t="shared" si="1"/>
        <v>1.25</v>
      </c>
      <c r="L18" s="29">
        <f t="shared" si="2"/>
        <v>0</v>
      </c>
    </row>
    <row r="19" spans="1:12" ht="15.75" customHeight="1" x14ac:dyDescent="0.25">
      <c r="A19" s="25">
        <v>44222</v>
      </c>
      <c r="B19" s="26">
        <v>573</v>
      </c>
      <c r="C19" s="27">
        <v>2</v>
      </c>
      <c r="D19" s="27">
        <v>21</v>
      </c>
      <c r="E19" s="27">
        <v>1</v>
      </c>
      <c r="F19" s="28">
        <v>2</v>
      </c>
      <c r="G19" s="27">
        <v>10</v>
      </c>
      <c r="H19" s="27">
        <v>1</v>
      </c>
      <c r="I19" s="27">
        <f t="shared" si="0"/>
        <v>560</v>
      </c>
      <c r="J19" s="27" t="s">
        <v>138</v>
      </c>
      <c r="K19" s="29">
        <f t="shared" si="1"/>
        <v>0.34904013961605584</v>
      </c>
      <c r="L19" s="29">
        <f t="shared" si="2"/>
        <v>1.7452006980802792</v>
      </c>
    </row>
    <row r="20" spans="1:12" ht="15.75" customHeight="1" x14ac:dyDescent="0.25">
      <c r="A20" s="25">
        <v>44229</v>
      </c>
      <c r="B20" s="26">
        <v>587</v>
      </c>
      <c r="C20" s="27">
        <v>12</v>
      </c>
      <c r="D20" s="27">
        <v>22</v>
      </c>
      <c r="E20" s="27">
        <v>2</v>
      </c>
      <c r="F20" s="28">
        <v>12</v>
      </c>
      <c r="G20" s="27">
        <v>7</v>
      </c>
      <c r="H20" s="27">
        <v>0</v>
      </c>
      <c r="I20" s="27">
        <f t="shared" si="0"/>
        <v>568</v>
      </c>
      <c r="J20" s="27" t="s">
        <v>138</v>
      </c>
      <c r="K20" s="29">
        <f t="shared" si="1"/>
        <v>2.0442930153321974</v>
      </c>
      <c r="L20" s="29">
        <f t="shared" si="2"/>
        <v>1.192504258943782</v>
      </c>
    </row>
    <row r="21" spans="1:12" ht="15.75" customHeight="1" x14ac:dyDescent="0.25">
      <c r="A21" s="25">
        <v>44236</v>
      </c>
      <c r="B21" s="26">
        <v>592</v>
      </c>
      <c r="C21" s="27">
        <v>4</v>
      </c>
      <c r="D21" s="27">
        <v>6</v>
      </c>
      <c r="E21" s="27">
        <v>3</v>
      </c>
      <c r="F21" s="28">
        <v>5</v>
      </c>
      <c r="G21" s="27">
        <v>0</v>
      </c>
      <c r="H21" s="27">
        <v>0</v>
      </c>
      <c r="I21" s="27">
        <f t="shared" si="0"/>
        <v>587</v>
      </c>
      <c r="J21" s="27" t="s">
        <v>138</v>
      </c>
      <c r="K21" s="29">
        <f t="shared" si="1"/>
        <v>0.84459459459459463</v>
      </c>
      <c r="L21" s="29">
        <f t="shared" si="2"/>
        <v>0</v>
      </c>
    </row>
    <row r="22" spans="1:12" ht="15.75" customHeight="1" x14ac:dyDescent="0.25">
      <c r="A22" s="25">
        <v>44243</v>
      </c>
      <c r="B22" s="26">
        <v>183</v>
      </c>
      <c r="C22" s="27">
        <v>0</v>
      </c>
      <c r="D22" s="27">
        <v>0</v>
      </c>
      <c r="E22" s="27">
        <v>0</v>
      </c>
      <c r="F22" s="28">
        <v>0</v>
      </c>
      <c r="G22" s="27">
        <v>0</v>
      </c>
      <c r="H22" s="27">
        <v>0</v>
      </c>
      <c r="I22" s="27">
        <f t="shared" si="0"/>
        <v>183</v>
      </c>
      <c r="J22" s="27" t="s">
        <v>138</v>
      </c>
      <c r="K22" s="29">
        <f t="shared" si="1"/>
        <v>0</v>
      </c>
      <c r="L22" s="29">
        <f t="shared" si="2"/>
        <v>0</v>
      </c>
    </row>
    <row r="23" spans="1:12" ht="15.75" customHeight="1" x14ac:dyDescent="0.25">
      <c r="A23" s="25">
        <v>44250</v>
      </c>
      <c r="B23" s="26">
        <v>624</v>
      </c>
      <c r="C23" s="27">
        <v>15</v>
      </c>
      <c r="D23" s="27">
        <v>10</v>
      </c>
      <c r="E23" s="27">
        <v>2</v>
      </c>
      <c r="F23" s="28">
        <v>14</v>
      </c>
      <c r="G23" s="27">
        <v>1</v>
      </c>
      <c r="H23" s="27">
        <v>0</v>
      </c>
      <c r="I23" s="27">
        <f t="shared" si="0"/>
        <v>609</v>
      </c>
      <c r="J23" s="27" t="s">
        <v>138</v>
      </c>
      <c r="K23" s="29">
        <f t="shared" si="1"/>
        <v>2.2435897435897436</v>
      </c>
      <c r="L23" s="29">
        <f t="shared" si="2"/>
        <v>0.16025641025641024</v>
      </c>
    </row>
    <row r="24" spans="1:12" ht="15.75" customHeight="1" x14ac:dyDescent="0.25">
      <c r="A24" s="25">
        <v>44257</v>
      </c>
      <c r="B24" s="26">
        <v>581</v>
      </c>
      <c r="C24" s="27">
        <v>16</v>
      </c>
      <c r="D24" s="27">
        <v>1</v>
      </c>
      <c r="E24" s="27">
        <v>2</v>
      </c>
      <c r="F24" s="28">
        <v>18</v>
      </c>
      <c r="G24" s="27">
        <v>0</v>
      </c>
      <c r="H24" s="27">
        <v>1</v>
      </c>
      <c r="I24" s="27">
        <f t="shared" si="0"/>
        <v>562</v>
      </c>
      <c r="J24" s="27" t="s">
        <v>138</v>
      </c>
      <c r="K24" s="29">
        <f t="shared" si="1"/>
        <v>3.0981067125645438</v>
      </c>
      <c r="L24" s="29">
        <f t="shared" si="2"/>
        <v>0</v>
      </c>
    </row>
    <row r="25" spans="1:12" ht="15.75" customHeight="1" x14ac:dyDescent="0.25">
      <c r="A25" s="25">
        <v>44264</v>
      </c>
      <c r="B25" s="26">
        <v>491</v>
      </c>
      <c r="C25" s="27">
        <v>6</v>
      </c>
      <c r="D25" s="27">
        <v>2</v>
      </c>
      <c r="E25" s="27">
        <v>2</v>
      </c>
      <c r="F25" s="28">
        <v>8</v>
      </c>
      <c r="G25" s="27">
        <v>0</v>
      </c>
      <c r="H25" s="27">
        <v>0</v>
      </c>
      <c r="I25" s="27">
        <f t="shared" si="0"/>
        <v>483</v>
      </c>
      <c r="J25" s="27" t="s">
        <v>138</v>
      </c>
      <c r="K25" s="29">
        <f t="shared" si="1"/>
        <v>1.6293279022403258</v>
      </c>
      <c r="L25" s="29">
        <f t="shared" si="2"/>
        <v>0</v>
      </c>
    </row>
    <row r="26" spans="1:12" ht="15.75" customHeight="1" x14ac:dyDescent="0.25">
      <c r="A26" s="25">
        <v>44271</v>
      </c>
      <c r="B26" s="26">
        <v>505</v>
      </c>
      <c r="C26" s="27">
        <v>6</v>
      </c>
      <c r="D26" s="27">
        <v>6</v>
      </c>
      <c r="E26" s="27">
        <v>1</v>
      </c>
      <c r="F26" s="28">
        <v>8</v>
      </c>
      <c r="G26" s="27">
        <v>0</v>
      </c>
      <c r="H26" s="27">
        <v>0</v>
      </c>
      <c r="I26" s="27">
        <f t="shared" si="0"/>
        <v>497</v>
      </c>
      <c r="J26" s="27" t="s">
        <v>138</v>
      </c>
      <c r="K26" s="29">
        <f t="shared" si="1"/>
        <v>1.5841584158415842</v>
      </c>
      <c r="L26" s="29">
        <f t="shared" si="2"/>
        <v>0</v>
      </c>
    </row>
    <row r="27" spans="1:12" ht="15.75" customHeight="1" x14ac:dyDescent="0.25">
      <c r="A27" s="25">
        <v>44278</v>
      </c>
      <c r="B27" s="26">
        <v>652</v>
      </c>
      <c r="C27" s="27">
        <v>1</v>
      </c>
      <c r="D27" s="27">
        <v>8</v>
      </c>
      <c r="E27" s="27">
        <v>3</v>
      </c>
      <c r="F27" s="28">
        <v>3</v>
      </c>
      <c r="G27" s="27">
        <v>0</v>
      </c>
      <c r="H27" s="27">
        <v>0</v>
      </c>
      <c r="I27" s="27">
        <f t="shared" si="0"/>
        <v>649</v>
      </c>
      <c r="J27" s="27" t="s">
        <v>138</v>
      </c>
      <c r="K27" s="29">
        <f t="shared" si="1"/>
        <v>0.46012269938650308</v>
      </c>
      <c r="L27" s="29">
        <f t="shared" si="2"/>
        <v>0</v>
      </c>
    </row>
    <row r="28" spans="1:12" ht="15.75" customHeight="1" x14ac:dyDescent="0.25">
      <c r="A28" s="25">
        <v>44285</v>
      </c>
      <c r="B28" s="26">
        <v>657</v>
      </c>
      <c r="C28" s="27">
        <v>2</v>
      </c>
      <c r="D28" s="27">
        <v>7</v>
      </c>
      <c r="E28" s="27">
        <v>5</v>
      </c>
      <c r="F28" s="28">
        <v>4</v>
      </c>
      <c r="G28" s="27">
        <v>1</v>
      </c>
      <c r="H28" s="27">
        <v>0</v>
      </c>
      <c r="I28" s="27">
        <f t="shared" si="0"/>
        <v>652</v>
      </c>
      <c r="J28" s="27" t="s">
        <v>138</v>
      </c>
      <c r="K28" s="29">
        <f t="shared" si="1"/>
        <v>0.60882800608828003</v>
      </c>
      <c r="L28" s="29">
        <f t="shared" si="2"/>
        <v>0.15220700152207001</v>
      </c>
    </row>
    <row r="29" spans="1:12" ht="15.75" customHeight="1" x14ac:dyDescent="0.25">
      <c r="A29" s="25">
        <v>44292</v>
      </c>
      <c r="B29" s="26">
        <v>464</v>
      </c>
      <c r="C29" s="27">
        <v>1</v>
      </c>
      <c r="D29" s="27">
        <v>1</v>
      </c>
      <c r="E29" s="27">
        <v>0</v>
      </c>
      <c r="F29" s="28">
        <v>1</v>
      </c>
      <c r="G29" s="27">
        <v>0</v>
      </c>
      <c r="H29" s="27">
        <v>0</v>
      </c>
      <c r="I29" s="27">
        <f t="shared" si="0"/>
        <v>463</v>
      </c>
      <c r="J29" s="27" t="s">
        <v>138</v>
      </c>
      <c r="K29" s="29">
        <f t="shared" si="1"/>
        <v>0.21551724137931033</v>
      </c>
      <c r="L29" s="29">
        <f t="shared" si="2"/>
        <v>0</v>
      </c>
    </row>
    <row r="30" spans="1:12" ht="15.75" customHeight="1" x14ac:dyDescent="0.25">
      <c r="A30" s="25">
        <v>44300</v>
      </c>
      <c r="B30" s="26">
        <v>491</v>
      </c>
      <c r="C30" s="27">
        <v>2</v>
      </c>
      <c r="D30" s="27">
        <v>13</v>
      </c>
      <c r="E30" s="27">
        <v>0</v>
      </c>
      <c r="F30" s="28">
        <v>2</v>
      </c>
      <c r="G30" s="27">
        <v>0</v>
      </c>
      <c r="H30" s="27">
        <v>1</v>
      </c>
      <c r="I30" s="27">
        <f t="shared" si="0"/>
        <v>488</v>
      </c>
      <c r="J30" s="27" t="s">
        <v>138</v>
      </c>
      <c r="K30" s="29">
        <f t="shared" si="1"/>
        <v>0.40733197556008144</v>
      </c>
      <c r="L30" s="29">
        <f t="shared" si="2"/>
        <v>0</v>
      </c>
    </row>
    <row r="31" spans="1:12" ht="15.75" customHeight="1" x14ac:dyDescent="0.25">
      <c r="A31" s="25">
        <v>44306</v>
      </c>
      <c r="B31" s="26">
        <v>619</v>
      </c>
      <c r="C31" s="27">
        <v>3</v>
      </c>
      <c r="D31" s="27">
        <v>1</v>
      </c>
      <c r="E31" s="27">
        <v>7</v>
      </c>
      <c r="F31" s="28">
        <v>1</v>
      </c>
      <c r="G31" s="27">
        <v>0</v>
      </c>
      <c r="H31" s="27">
        <v>1</v>
      </c>
      <c r="I31" s="27">
        <f t="shared" si="0"/>
        <v>617</v>
      </c>
      <c r="J31" s="27" t="s">
        <v>138</v>
      </c>
      <c r="K31" s="29">
        <f t="shared" si="1"/>
        <v>0.16155088852988692</v>
      </c>
      <c r="L31" s="29">
        <f t="shared" si="2"/>
        <v>0</v>
      </c>
    </row>
    <row r="32" spans="1:12" ht="15.75" customHeight="1" x14ac:dyDescent="0.25">
      <c r="A32" s="25">
        <v>44313</v>
      </c>
      <c r="B32" s="26">
        <v>600</v>
      </c>
      <c r="C32" s="27">
        <v>0</v>
      </c>
      <c r="D32" s="27">
        <v>7</v>
      </c>
      <c r="E32" s="27">
        <v>1</v>
      </c>
      <c r="F32" s="28">
        <v>0</v>
      </c>
      <c r="G32" s="27">
        <v>0</v>
      </c>
      <c r="H32" s="27">
        <v>0</v>
      </c>
      <c r="I32" s="27">
        <f t="shared" si="0"/>
        <v>600</v>
      </c>
      <c r="J32" s="27" t="s">
        <v>138</v>
      </c>
      <c r="K32" s="29">
        <f t="shared" si="1"/>
        <v>0</v>
      </c>
      <c r="L32" s="29">
        <f t="shared" si="2"/>
        <v>0</v>
      </c>
    </row>
    <row r="33" spans="1:12" ht="15.75" customHeight="1" x14ac:dyDescent="0.25">
      <c r="A33" s="25">
        <v>44320</v>
      </c>
      <c r="B33" s="26">
        <v>397</v>
      </c>
      <c r="C33" s="27">
        <v>1</v>
      </c>
      <c r="D33" s="27">
        <v>5</v>
      </c>
      <c r="E33" s="27">
        <v>2</v>
      </c>
      <c r="F33" s="28">
        <v>1</v>
      </c>
      <c r="G33" s="27">
        <v>1</v>
      </c>
      <c r="H33" s="27">
        <v>0</v>
      </c>
      <c r="I33" s="27">
        <f t="shared" si="0"/>
        <v>395</v>
      </c>
      <c r="J33" s="27" t="s">
        <v>138</v>
      </c>
      <c r="K33" s="29">
        <f t="shared" si="1"/>
        <v>0.25188916876574308</v>
      </c>
      <c r="L33" s="29">
        <f t="shared" si="2"/>
        <v>0.25188916876574308</v>
      </c>
    </row>
    <row r="34" spans="1:12" ht="15.75" customHeight="1" x14ac:dyDescent="0.25">
      <c r="A34" s="25">
        <v>44209</v>
      </c>
      <c r="B34" s="26">
        <v>350</v>
      </c>
      <c r="C34" s="27">
        <v>2</v>
      </c>
      <c r="D34" s="27">
        <v>18</v>
      </c>
      <c r="E34" s="27">
        <v>0</v>
      </c>
      <c r="F34" s="28">
        <v>2</v>
      </c>
      <c r="G34" s="27">
        <v>7</v>
      </c>
      <c r="H34" s="27">
        <v>0</v>
      </c>
      <c r="I34" s="27">
        <f t="shared" ref="I34:I65" si="3">B34-(SUM(F34:H34))</f>
        <v>341</v>
      </c>
      <c r="J34" s="27" t="s">
        <v>139</v>
      </c>
      <c r="K34" s="29">
        <f t="shared" ref="K34:K65" si="4">F34/B34*100</f>
        <v>0.5714285714285714</v>
      </c>
      <c r="L34" s="29">
        <f t="shared" ref="L34:L65" si="5">G34/B34*100</f>
        <v>2</v>
      </c>
    </row>
    <row r="35" spans="1:12" ht="15.75" customHeight="1" x14ac:dyDescent="0.25">
      <c r="A35" s="25">
        <v>44216</v>
      </c>
      <c r="B35" s="26">
        <v>501</v>
      </c>
      <c r="C35" s="27">
        <v>1</v>
      </c>
      <c r="D35" s="27">
        <v>8</v>
      </c>
      <c r="E35" s="27">
        <v>1</v>
      </c>
      <c r="F35" s="28">
        <v>1</v>
      </c>
      <c r="G35" s="27">
        <v>0</v>
      </c>
      <c r="H35" s="27">
        <v>0</v>
      </c>
      <c r="I35" s="27">
        <f t="shared" si="3"/>
        <v>500</v>
      </c>
      <c r="J35" s="27" t="s">
        <v>139</v>
      </c>
      <c r="K35" s="29">
        <f t="shared" si="4"/>
        <v>0.19960079840319359</v>
      </c>
      <c r="L35" s="29">
        <f t="shared" si="5"/>
        <v>0</v>
      </c>
    </row>
    <row r="36" spans="1:12" ht="15.75" customHeight="1" x14ac:dyDescent="0.25">
      <c r="A36" s="25">
        <v>44223</v>
      </c>
      <c r="B36" s="26">
        <v>669</v>
      </c>
      <c r="C36" s="27">
        <v>2</v>
      </c>
      <c r="D36" s="27">
        <v>98</v>
      </c>
      <c r="E36" s="27">
        <v>0</v>
      </c>
      <c r="F36" s="28">
        <v>2</v>
      </c>
      <c r="G36" s="27">
        <v>16</v>
      </c>
      <c r="H36" s="27">
        <v>1</v>
      </c>
      <c r="I36" s="27">
        <f t="shared" si="3"/>
        <v>650</v>
      </c>
      <c r="J36" s="27" t="s">
        <v>139</v>
      </c>
      <c r="K36" s="29">
        <f t="shared" si="4"/>
        <v>0.29895366218236175</v>
      </c>
      <c r="L36" s="29">
        <f t="shared" si="5"/>
        <v>2.391629297458894</v>
      </c>
    </row>
    <row r="37" spans="1:12" ht="15.75" customHeight="1" x14ac:dyDescent="0.25">
      <c r="A37" s="25">
        <v>44230</v>
      </c>
      <c r="B37" s="26">
        <v>624</v>
      </c>
      <c r="C37" s="27">
        <v>6</v>
      </c>
      <c r="D37" s="27">
        <v>39</v>
      </c>
      <c r="E37" s="27">
        <v>3</v>
      </c>
      <c r="F37" s="28">
        <v>9</v>
      </c>
      <c r="G37" s="27">
        <v>0</v>
      </c>
      <c r="H37" s="27">
        <v>1</v>
      </c>
      <c r="I37" s="27">
        <f t="shared" si="3"/>
        <v>614</v>
      </c>
      <c r="J37" s="27" t="s">
        <v>139</v>
      </c>
      <c r="K37" s="29">
        <f t="shared" si="4"/>
        <v>1.4423076923076923</v>
      </c>
      <c r="L37" s="29">
        <f t="shared" si="5"/>
        <v>0</v>
      </c>
    </row>
    <row r="38" spans="1:12" ht="15.75" customHeight="1" x14ac:dyDescent="0.25">
      <c r="A38" s="25">
        <v>44237</v>
      </c>
      <c r="B38" s="26">
        <v>624</v>
      </c>
      <c r="C38" s="27">
        <v>6</v>
      </c>
      <c r="D38" s="27">
        <v>5</v>
      </c>
      <c r="E38" s="27">
        <v>3</v>
      </c>
      <c r="F38" s="28">
        <v>6</v>
      </c>
      <c r="G38" s="27">
        <v>1</v>
      </c>
      <c r="H38" s="27">
        <v>0</v>
      </c>
      <c r="I38" s="27">
        <f t="shared" si="3"/>
        <v>617</v>
      </c>
      <c r="J38" s="27" t="s">
        <v>139</v>
      </c>
      <c r="K38" s="29">
        <f t="shared" si="4"/>
        <v>0.96153846153846156</v>
      </c>
      <c r="L38" s="29">
        <f t="shared" si="5"/>
        <v>0.16025641025641024</v>
      </c>
    </row>
    <row r="39" spans="1:12" ht="15.75" customHeight="1" x14ac:dyDescent="0.25">
      <c r="A39" s="25">
        <v>44244</v>
      </c>
      <c r="B39" s="26">
        <v>252</v>
      </c>
      <c r="C39" s="27">
        <v>3</v>
      </c>
      <c r="D39" s="27">
        <v>1</v>
      </c>
      <c r="E39" s="27">
        <v>1</v>
      </c>
      <c r="F39" s="28">
        <v>4</v>
      </c>
      <c r="G39" s="27">
        <v>0</v>
      </c>
      <c r="H39" s="27">
        <v>0</v>
      </c>
      <c r="I39" s="27">
        <f t="shared" si="3"/>
        <v>248</v>
      </c>
      <c r="J39" s="27" t="s">
        <v>139</v>
      </c>
      <c r="K39" s="29">
        <f t="shared" si="4"/>
        <v>1.5873015873015872</v>
      </c>
      <c r="L39" s="29">
        <f t="shared" si="5"/>
        <v>0</v>
      </c>
    </row>
    <row r="40" spans="1:12" ht="15.75" customHeight="1" x14ac:dyDescent="0.25">
      <c r="A40" s="25">
        <v>44251</v>
      </c>
      <c r="B40" s="26">
        <v>798</v>
      </c>
      <c r="C40" s="27">
        <v>12</v>
      </c>
      <c r="D40" s="27">
        <v>11</v>
      </c>
      <c r="E40" s="27">
        <v>3</v>
      </c>
      <c r="F40" s="28">
        <v>15</v>
      </c>
      <c r="G40" s="27">
        <v>1</v>
      </c>
      <c r="H40" s="27">
        <v>1</v>
      </c>
      <c r="I40" s="27">
        <f t="shared" si="3"/>
        <v>781</v>
      </c>
      <c r="J40" s="27" t="s">
        <v>139</v>
      </c>
      <c r="K40" s="29">
        <f t="shared" si="4"/>
        <v>1.8796992481203008</v>
      </c>
      <c r="L40" s="29">
        <f t="shared" si="5"/>
        <v>0.12531328320802004</v>
      </c>
    </row>
    <row r="41" spans="1:12" ht="15.75" customHeight="1" x14ac:dyDescent="0.25">
      <c r="A41" s="25">
        <v>44258</v>
      </c>
      <c r="B41" s="26">
        <v>614</v>
      </c>
      <c r="C41" s="27">
        <v>9</v>
      </c>
      <c r="D41" s="27">
        <v>8</v>
      </c>
      <c r="E41" s="27">
        <v>6</v>
      </c>
      <c r="F41" s="28">
        <v>11</v>
      </c>
      <c r="G41" s="27">
        <v>1</v>
      </c>
      <c r="H41" s="27">
        <v>0</v>
      </c>
      <c r="I41" s="27">
        <f t="shared" si="3"/>
        <v>602</v>
      </c>
      <c r="J41" s="27" t="s">
        <v>139</v>
      </c>
      <c r="K41" s="29">
        <f t="shared" si="4"/>
        <v>1.7915309446254073</v>
      </c>
      <c r="L41" s="29">
        <f t="shared" si="5"/>
        <v>0.16286644951140067</v>
      </c>
    </row>
    <row r="42" spans="1:12" ht="15.75" customHeight="1" x14ac:dyDescent="0.25">
      <c r="A42" s="25">
        <v>44265</v>
      </c>
      <c r="B42" s="26">
        <v>434</v>
      </c>
      <c r="C42" s="27">
        <v>8</v>
      </c>
      <c r="D42" s="27">
        <v>7</v>
      </c>
      <c r="E42" s="27">
        <v>3</v>
      </c>
      <c r="F42" s="28">
        <v>8</v>
      </c>
      <c r="G42" s="27">
        <v>0</v>
      </c>
      <c r="H42" s="27">
        <v>0</v>
      </c>
      <c r="I42" s="27">
        <f t="shared" si="3"/>
        <v>426</v>
      </c>
      <c r="J42" s="27" t="s">
        <v>139</v>
      </c>
      <c r="K42" s="29">
        <f t="shared" si="4"/>
        <v>1.8433179723502304</v>
      </c>
      <c r="L42" s="29">
        <f t="shared" si="5"/>
        <v>0</v>
      </c>
    </row>
    <row r="43" spans="1:12" ht="15.75" customHeight="1" x14ac:dyDescent="0.25">
      <c r="A43" s="25">
        <v>44272</v>
      </c>
      <c r="B43" s="26">
        <v>638</v>
      </c>
      <c r="C43" s="27">
        <v>6</v>
      </c>
      <c r="D43" s="27">
        <v>5</v>
      </c>
      <c r="E43" s="27">
        <v>0</v>
      </c>
      <c r="F43" s="28">
        <v>8</v>
      </c>
      <c r="G43" s="27">
        <v>0</v>
      </c>
      <c r="H43" s="27">
        <v>0</v>
      </c>
      <c r="I43" s="27">
        <f t="shared" si="3"/>
        <v>630</v>
      </c>
      <c r="J43" s="27" t="s">
        <v>139</v>
      </c>
      <c r="K43" s="29">
        <f t="shared" si="4"/>
        <v>1.2539184952978055</v>
      </c>
      <c r="L43" s="29">
        <f t="shared" si="5"/>
        <v>0</v>
      </c>
    </row>
    <row r="44" spans="1:12" ht="15.75" customHeight="1" x14ac:dyDescent="0.25">
      <c r="A44" s="25">
        <v>44279</v>
      </c>
      <c r="B44" s="26">
        <v>685</v>
      </c>
      <c r="C44" s="27">
        <v>5</v>
      </c>
      <c r="D44" s="27">
        <v>9</v>
      </c>
      <c r="E44" s="27">
        <v>0</v>
      </c>
      <c r="F44" s="28">
        <v>5</v>
      </c>
      <c r="G44" s="27">
        <v>0</v>
      </c>
      <c r="H44" s="27">
        <v>1</v>
      </c>
      <c r="I44" s="27">
        <f t="shared" si="3"/>
        <v>679</v>
      </c>
      <c r="J44" s="27" t="s">
        <v>139</v>
      </c>
      <c r="K44" s="29">
        <f t="shared" si="4"/>
        <v>0.72992700729927007</v>
      </c>
      <c r="L44" s="29">
        <f t="shared" si="5"/>
        <v>0</v>
      </c>
    </row>
    <row r="45" spans="1:12" ht="15.75" customHeight="1" x14ac:dyDescent="0.25">
      <c r="A45" s="25">
        <v>44286</v>
      </c>
      <c r="B45" s="26">
        <v>683</v>
      </c>
      <c r="C45" s="27">
        <v>8</v>
      </c>
      <c r="D45" s="27">
        <v>5</v>
      </c>
      <c r="E45" s="27">
        <v>2</v>
      </c>
      <c r="F45" s="28">
        <v>8</v>
      </c>
      <c r="G45" s="27">
        <v>0</v>
      </c>
      <c r="H45" s="27">
        <v>0</v>
      </c>
      <c r="I45" s="27">
        <f t="shared" si="3"/>
        <v>675</v>
      </c>
      <c r="J45" s="27" t="s">
        <v>139</v>
      </c>
      <c r="K45" s="29">
        <f t="shared" si="4"/>
        <v>1.171303074670571</v>
      </c>
      <c r="L45" s="29">
        <f t="shared" si="5"/>
        <v>0</v>
      </c>
    </row>
    <row r="46" spans="1:12" ht="15.75" customHeight="1" x14ac:dyDescent="0.25">
      <c r="A46" s="25">
        <v>44293</v>
      </c>
      <c r="B46" s="26">
        <v>752</v>
      </c>
      <c r="C46" s="27">
        <v>7</v>
      </c>
      <c r="D46" s="27">
        <v>4</v>
      </c>
      <c r="E46" s="27">
        <v>0</v>
      </c>
      <c r="F46" s="28">
        <v>6</v>
      </c>
      <c r="G46" s="27">
        <v>1</v>
      </c>
      <c r="H46" s="27">
        <v>0</v>
      </c>
      <c r="I46" s="27">
        <f t="shared" si="3"/>
        <v>745</v>
      </c>
      <c r="J46" s="27" t="s">
        <v>139</v>
      </c>
      <c r="K46" s="29">
        <f t="shared" si="4"/>
        <v>0.7978723404255319</v>
      </c>
      <c r="L46" s="29">
        <f t="shared" si="5"/>
        <v>0.13297872340425532</v>
      </c>
    </row>
    <row r="47" spans="1:12" ht="15.75" customHeight="1" x14ac:dyDescent="0.25">
      <c r="A47" s="25">
        <v>44301</v>
      </c>
      <c r="B47" s="26">
        <v>598</v>
      </c>
      <c r="C47" s="27">
        <v>2</v>
      </c>
      <c r="D47" s="27">
        <v>12</v>
      </c>
      <c r="E47" s="27">
        <v>2</v>
      </c>
      <c r="F47" s="28">
        <v>3</v>
      </c>
      <c r="G47" s="27">
        <v>0</v>
      </c>
      <c r="H47" s="27">
        <v>0</v>
      </c>
      <c r="I47" s="27">
        <f t="shared" si="3"/>
        <v>595</v>
      </c>
      <c r="J47" s="27" t="s">
        <v>139</v>
      </c>
      <c r="K47" s="29">
        <f t="shared" si="4"/>
        <v>0.50167224080267558</v>
      </c>
      <c r="L47" s="29">
        <f t="shared" si="5"/>
        <v>0</v>
      </c>
    </row>
    <row r="48" spans="1:12" ht="15.75" customHeight="1" x14ac:dyDescent="0.25">
      <c r="A48" s="25">
        <v>44307</v>
      </c>
      <c r="B48" s="26">
        <v>674</v>
      </c>
      <c r="C48" s="27">
        <v>0</v>
      </c>
      <c r="D48" s="27">
        <v>10</v>
      </c>
      <c r="E48" s="27">
        <v>4</v>
      </c>
      <c r="F48" s="28">
        <v>2</v>
      </c>
      <c r="G48" s="27">
        <v>0</v>
      </c>
      <c r="H48" s="27">
        <v>0</v>
      </c>
      <c r="I48" s="27">
        <f t="shared" si="3"/>
        <v>672</v>
      </c>
      <c r="J48" s="27" t="s">
        <v>139</v>
      </c>
      <c r="K48" s="29">
        <f t="shared" si="4"/>
        <v>0.29673590504451042</v>
      </c>
      <c r="L48" s="29">
        <f t="shared" si="5"/>
        <v>0</v>
      </c>
    </row>
    <row r="49" spans="1:12" ht="15.75" customHeight="1" x14ac:dyDescent="0.25">
      <c r="A49" s="25">
        <v>44314</v>
      </c>
      <c r="B49" s="26">
        <v>570</v>
      </c>
      <c r="C49" s="27">
        <v>0</v>
      </c>
      <c r="D49" s="27">
        <v>11</v>
      </c>
      <c r="E49" s="27">
        <v>0</v>
      </c>
      <c r="F49" s="28">
        <v>0</v>
      </c>
      <c r="G49" s="27">
        <v>0</v>
      </c>
      <c r="H49" s="27">
        <v>0</v>
      </c>
      <c r="I49" s="27">
        <f t="shared" si="3"/>
        <v>570</v>
      </c>
      <c r="J49" s="27" t="s">
        <v>139</v>
      </c>
      <c r="K49" s="29">
        <f t="shared" si="4"/>
        <v>0</v>
      </c>
      <c r="L49" s="29">
        <f t="shared" si="5"/>
        <v>0</v>
      </c>
    </row>
    <row r="50" spans="1:12" ht="15.75" customHeight="1" x14ac:dyDescent="0.25">
      <c r="A50" s="25">
        <v>44321</v>
      </c>
      <c r="B50" s="26">
        <v>367</v>
      </c>
      <c r="C50" s="27">
        <v>2</v>
      </c>
      <c r="D50" s="27">
        <v>2</v>
      </c>
      <c r="E50" s="27">
        <v>9</v>
      </c>
      <c r="F50" s="28">
        <v>2</v>
      </c>
      <c r="G50" s="27">
        <v>1</v>
      </c>
      <c r="H50" s="27">
        <v>0</v>
      </c>
      <c r="I50" s="27">
        <f t="shared" si="3"/>
        <v>364</v>
      </c>
      <c r="J50" s="27" t="s">
        <v>139</v>
      </c>
      <c r="K50" s="29">
        <f t="shared" si="4"/>
        <v>0.54495912806539504</v>
      </c>
      <c r="L50" s="29">
        <f t="shared" si="5"/>
        <v>0.27247956403269752</v>
      </c>
    </row>
    <row r="51" spans="1:12" ht="15.75" customHeight="1" x14ac:dyDescent="0.25">
      <c r="A51" s="25">
        <v>44210</v>
      </c>
      <c r="B51" s="26">
        <v>340</v>
      </c>
      <c r="C51" s="27">
        <v>4</v>
      </c>
      <c r="D51" s="27">
        <v>1</v>
      </c>
      <c r="E51" s="27">
        <v>0</v>
      </c>
      <c r="F51" s="28">
        <v>5</v>
      </c>
      <c r="G51" s="27">
        <v>0</v>
      </c>
      <c r="H51" s="27">
        <v>0</v>
      </c>
      <c r="I51" s="27">
        <f t="shared" si="3"/>
        <v>335</v>
      </c>
      <c r="J51" s="27" t="s">
        <v>140</v>
      </c>
      <c r="K51" s="29">
        <f t="shared" si="4"/>
        <v>1.4705882352941175</v>
      </c>
      <c r="L51" s="29">
        <f t="shared" si="5"/>
        <v>0</v>
      </c>
    </row>
    <row r="52" spans="1:12" ht="15.75" customHeight="1" x14ac:dyDescent="0.25">
      <c r="A52" s="25">
        <v>44217</v>
      </c>
      <c r="B52" s="26">
        <v>608</v>
      </c>
      <c r="C52" s="27">
        <v>2</v>
      </c>
      <c r="D52" s="27">
        <v>6</v>
      </c>
      <c r="E52" s="27">
        <v>2</v>
      </c>
      <c r="F52" s="28">
        <v>3</v>
      </c>
      <c r="G52" s="27">
        <v>0</v>
      </c>
      <c r="H52" s="27">
        <v>0</v>
      </c>
      <c r="I52" s="27">
        <f t="shared" si="3"/>
        <v>605</v>
      </c>
      <c r="J52" s="27" t="s">
        <v>140</v>
      </c>
      <c r="K52" s="29">
        <f t="shared" si="4"/>
        <v>0.49342105263157893</v>
      </c>
      <c r="L52" s="29">
        <f t="shared" si="5"/>
        <v>0</v>
      </c>
    </row>
    <row r="53" spans="1:12" ht="15.75" customHeight="1" x14ac:dyDescent="0.25">
      <c r="A53" s="25">
        <v>44224</v>
      </c>
      <c r="B53" s="26">
        <v>261</v>
      </c>
      <c r="C53" s="27">
        <v>1</v>
      </c>
      <c r="D53" s="27">
        <v>0</v>
      </c>
      <c r="E53" s="27">
        <v>0</v>
      </c>
      <c r="F53" s="28">
        <v>2</v>
      </c>
      <c r="G53" s="27">
        <v>9</v>
      </c>
      <c r="H53" s="27">
        <v>0</v>
      </c>
      <c r="I53" s="27">
        <f t="shared" si="3"/>
        <v>250</v>
      </c>
      <c r="J53" s="27" t="s">
        <v>140</v>
      </c>
      <c r="K53" s="29">
        <f t="shared" si="4"/>
        <v>0.76628352490421447</v>
      </c>
      <c r="L53" s="29">
        <f t="shared" si="5"/>
        <v>3.4482758620689653</v>
      </c>
    </row>
    <row r="54" spans="1:12" ht="15.75" customHeight="1" x14ac:dyDescent="0.25">
      <c r="A54" s="25">
        <v>44231</v>
      </c>
      <c r="B54" s="26">
        <v>621</v>
      </c>
      <c r="C54" s="27">
        <v>2</v>
      </c>
      <c r="D54" s="27">
        <v>19</v>
      </c>
      <c r="E54" s="27">
        <v>0</v>
      </c>
      <c r="F54" s="28">
        <v>3</v>
      </c>
      <c r="G54" s="27">
        <v>2</v>
      </c>
      <c r="H54" s="27">
        <v>1</v>
      </c>
      <c r="I54" s="27">
        <f t="shared" si="3"/>
        <v>615</v>
      </c>
      <c r="J54" s="27" t="s">
        <v>140</v>
      </c>
      <c r="K54" s="29">
        <f t="shared" si="4"/>
        <v>0.48309178743961351</v>
      </c>
      <c r="L54" s="29">
        <f t="shared" si="5"/>
        <v>0.322061191626409</v>
      </c>
    </row>
    <row r="55" spans="1:12" ht="15.75" customHeight="1" x14ac:dyDescent="0.25">
      <c r="A55" s="25">
        <v>44238</v>
      </c>
      <c r="B55" s="26">
        <v>683</v>
      </c>
      <c r="C55" s="27">
        <v>3</v>
      </c>
      <c r="D55" s="27">
        <v>14</v>
      </c>
      <c r="E55" s="27">
        <v>0</v>
      </c>
      <c r="F55" s="28">
        <v>3</v>
      </c>
      <c r="G55" s="27">
        <v>0</v>
      </c>
      <c r="H55" s="27">
        <v>0</v>
      </c>
      <c r="I55" s="27">
        <f t="shared" si="3"/>
        <v>680</v>
      </c>
      <c r="J55" s="27" t="s">
        <v>140</v>
      </c>
      <c r="K55" s="29">
        <f t="shared" si="4"/>
        <v>0.43923865300146414</v>
      </c>
      <c r="L55" s="29">
        <f t="shared" si="5"/>
        <v>0</v>
      </c>
    </row>
    <row r="56" spans="1:12" ht="15.75" customHeight="1" x14ac:dyDescent="0.25">
      <c r="A56" s="25">
        <v>44245</v>
      </c>
      <c r="B56" s="26">
        <v>192</v>
      </c>
      <c r="C56" s="27">
        <v>2</v>
      </c>
      <c r="D56" s="27">
        <v>0</v>
      </c>
      <c r="E56" s="27">
        <v>1</v>
      </c>
      <c r="F56" s="28">
        <v>3</v>
      </c>
      <c r="G56" s="27">
        <v>0</v>
      </c>
      <c r="H56" s="27">
        <v>0</v>
      </c>
      <c r="I56" s="27">
        <f t="shared" si="3"/>
        <v>189</v>
      </c>
      <c r="J56" s="27" t="s">
        <v>140</v>
      </c>
      <c r="K56" s="29">
        <f t="shared" si="4"/>
        <v>1.5625</v>
      </c>
      <c r="L56" s="29">
        <f t="shared" si="5"/>
        <v>0</v>
      </c>
    </row>
    <row r="57" spans="1:12" ht="15.75" customHeight="1" x14ac:dyDescent="0.25">
      <c r="A57" s="25">
        <v>44252</v>
      </c>
      <c r="B57" s="26">
        <v>699</v>
      </c>
      <c r="C57" s="27">
        <v>9</v>
      </c>
      <c r="D57" s="27">
        <v>6</v>
      </c>
      <c r="E57" s="27">
        <v>1</v>
      </c>
      <c r="F57" s="28">
        <v>9</v>
      </c>
      <c r="G57" s="27">
        <v>0</v>
      </c>
      <c r="H57" s="27">
        <v>1</v>
      </c>
      <c r="I57" s="27">
        <f t="shared" si="3"/>
        <v>689</v>
      </c>
      <c r="J57" s="27" t="s">
        <v>140</v>
      </c>
      <c r="K57" s="29">
        <f t="shared" si="4"/>
        <v>1.2875536480686696</v>
      </c>
      <c r="L57" s="29">
        <f t="shared" si="5"/>
        <v>0</v>
      </c>
    </row>
    <row r="58" spans="1:12" ht="15.75" customHeight="1" x14ac:dyDescent="0.25">
      <c r="A58" s="25">
        <v>44259</v>
      </c>
      <c r="B58" s="26">
        <v>618</v>
      </c>
      <c r="C58" s="27">
        <v>9</v>
      </c>
      <c r="D58" s="27">
        <v>0</v>
      </c>
      <c r="E58" s="27">
        <v>0</v>
      </c>
      <c r="F58" s="28">
        <v>9</v>
      </c>
      <c r="G58" s="27">
        <v>0</v>
      </c>
      <c r="H58" s="27">
        <v>0</v>
      </c>
      <c r="I58" s="27">
        <f t="shared" si="3"/>
        <v>609</v>
      </c>
      <c r="J58" s="27" t="s">
        <v>140</v>
      </c>
      <c r="K58" s="29">
        <f t="shared" si="4"/>
        <v>1.4563106796116505</v>
      </c>
      <c r="L58" s="29">
        <f t="shared" si="5"/>
        <v>0</v>
      </c>
    </row>
    <row r="59" spans="1:12" ht="15.75" customHeight="1" x14ac:dyDescent="0.25">
      <c r="A59" s="25">
        <v>44266</v>
      </c>
      <c r="B59" s="26">
        <v>620</v>
      </c>
      <c r="C59" s="27">
        <v>6</v>
      </c>
      <c r="D59" s="27">
        <v>3</v>
      </c>
      <c r="E59" s="27">
        <v>3</v>
      </c>
      <c r="F59" s="28">
        <v>7</v>
      </c>
      <c r="G59" s="27">
        <v>0</v>
      </c>
      <c r="H59" s="27">
        <v>0</v>
      </c>
      <c r="I59" s="27">
        <f t="shared" si="3"/>
        <v>613</v>
      </c>
      <c r="J59" s="27" t="s">
        <v>140</v>
      </c>
      <c r="K59" s="29">
        <f t="shared" si="4"/>
        <v>1.129032258064516</v>
      </c>
      <c r="L59" s="29">
        <f t="shared" si="5"/>
        <v>0</v>
      </c>
    </row>
    <row r="60" spans="1:12" ht="15.75" customHeight="1" x14ac:dyDescent="0.25">
      <c r="A60" s="25">
        <v>44273</v>
      </c>
      <c r="B60" s="26">
        <v>680</v>
      </c>
      <c r="C60" s="27">
        <v>6</v>
      </c>
      <c r="D60" s="27">
        <v>3</v>
      </c>
      <c r="E60" s="27">
        <v>2</v>
      </c>
      <c r="F60" s="28">
        <v>10</v>
      </c>
      <c r="G60" s="27">
        <v>0</v>
      </c>
      <c r="H60" s="27">
        <v>0</v>
      </c>
      <c r="I60" s="27">
        <f t="shared" si="3"/>
        <v>670</v>
      </c>
      <c r="J60" s="27" t="s">
        <v>140</v>
      </c>
      <c r="K60" s="29">
        <f t="shared" si="4"/>
        <v>1.4705882352941175</v>
      </c>
      <c r="L60" s="29">
        <f t="shared" si="5"/>
        <v>0</v>
      </c>
    </row>
    <row r="61" spans="1:12" ht="15.75" customHeight="1" x14ac:dyDescent="0.25">
      <c r="A61" s="25">
        <v>44280</v>
      </c>
      <c r="B61" s="26">
        <v>653</v>
      </c>
      <c r="C61" s="27">
        <v>3</v>
      </c>
      <c r="D61" s="27">
        <v>11</v>
      </c>
      <c r="E61" s="27">
        <v>3</v>
      </c>
      <c r="F61" s="28">
        <v>4</v>
      </c>
      <c r="G61" s="27">
        <v>0</v>
      </c>
      <c r="H61" s="27">
        <v>0</v>
      </c>
      <c r="I61" s="27">
        <f t="shared" si="3"/>
        <v>649</v>
      </c>
      <c r="J61" s="27" t="s">
        <v>140</v>
      </c>
      <c r="K61" s="29">
        <f t="shared" si="4"/>
        <v>0.61255742725880558</v>
      </c>
      <c r="L61" s="29">
        <f t="shared" si="5"/>
        <v>0</v>
      </c>
    </row>
    <row r="62" spans="1:12" ht="15.75" customHeight="1" x14ac:dyDescent="0.25">
      <c r="A62" s="25">
        <v>44287</v>
      </c>
      <c r="B62" s="26">
        <v>683</v>
      </c>
      <c r="C62" s="27">
        <v>0</v>
      </c>
      <c r="D62" s="27">
        <v>14</v>
      </c>
      <c r="E62" s="27">
        <v>4</v>
      </c>
      <c r="F62" s="28">
        <v>1</v>
      </c>
      <c r="G62" s="27">
        <v>0</v>
      </c>
      <c r="H62" s="27">
        <v>0</v>
      </c>
      <c r="I62" s="27">
        <f t="shared" si="3"/>
        <v>682</v>
      </c>
      <c r="J62" s="27" t="s">
        <v>140</v>
      </c>
      <c r="K62" s="29">
        <f t="shared" si="4"/>
        <v>0.14641288433382138</v>
      </c>
      <c r="L62" s="29">
        <f t="shared" si="5"/>
        <v>0</v>
      </c>
    </row>
    <row r="63" spans="1:12" ht="15.75" customHeight="1" x14ac:dyDescent="0.25">
      <c r="A63" s="25">
        <v>44294</v>
      </c>
      <c r="B63" s="26">
        <v>697</v>
      </c>
      <c r="C63" s="27">
        <v>1</v>
      </c>
      <c r="D63" s="27">
        <v>1</v>
      </c>
      <c r="E63" s="27">
        <v>1</v>
      </c>
      <c r="F63" s="28">
        <v>1</v>
      </c>
      <c r="G63" s="27">
        <v>0</v>
      </c>
      <c r="H63" s="27">
        <v>0</v>
      </c>
      <c r="I63" s="27">
        <f t="shared" si="3"/>
        <v>696</v>
      </c>
      <c r="J63" s="27" t="s">
        <v>140</v>
      </c>
      <c r="K63" s="29">
        <f t="shared" si="4"/>
        <v>0.14347202295552369</v>
      </c>
      <c r="L63" s="29">
        <f t="shared" si="5"/>
        <v>0</v>
      </c>
    </row>
    <row r="64" spans="1:12" ht="15.75" customHeight="1" x14ac:dyDescent="0.25">
      <c r="A64" s="25">
        <v>44302</v>
      </c>
      <c r="B64" s="26">
        <v>586</v>
      </c>
      <c r="C64" s="27">
        <v>7</v>
      </c>
      <c r="D64" s="27">
        <v>7</v>
      </c>
      <c r="E64" s="27">
        <v>1</v>
      </c>
      <c r="F64" s="28">
        <v>1</v>
      </c>
      <c r="G64" s="27">
        <v>0</v>
      </c>
      <c r="H64" s="27">
        <v>0</v>
      </c>
      <c r="I64" s="27">
        <f t="shared" si="3"/>
        <v>585</v>
      </c>
      <c r="J64" s="27" t="s">
        <v>140</v>
      </c>
      <c r="K64" s="29">
        <f t="shared" si="4"/>
        <v>0.17064846416382254</v>
      </c>
      <c r="L64" s="29">
        <f t="shared" si="5"/>
        <v>0</v>
      </c>
    </row>
    <row r="65" spans="1:12" ht="15.75" customHeight="1" x14ac:dyDescent="0.25">
      <c r="A65" s="25">
        <v>44308</v>
      </c>
      <c r="B65" s="26">
        <v>652</v>
      </c>
      <c r="C65" s="27">
        <v>0</v>
      </c>
      <c r="D65" s="27">
        <v>10</v>
      </c>
      <c r="E65" s="27">
        <v>0</v>
      </c>
      <c r="F65" s="28">
        <v>0</v>
      </c>
      <c r="G65" s="27">
        <v>0</v>
      </c>
      <c r="H65" s="27">
        <v>0</v>
      </c>
      <c r="I65" s="27">
        <f t="shared" si="3"/>
        <v>652</v>
      </c>
      <c r="J65" s="27" t="s">
        <v>140</v>
      </c>
      <c r="K65" s="29">
        <f t="shared" si="4"/>
        <v>0</v>
      </c>
      <c r="L65" s="29">
        <f t="shared" si="5"/>
        <v>0</v>
      </c>
    </row>
    <row r="66" spans="1:12" ht="15.75" customHeight="1" x14ac:dyDescent="0.25">
      <c r="A66" s="25">
        <v>44315</v>
      </c>
      <c r="B66" s="26">
        <v>532</v>
      </c>
      <c r="C66" s="27">
        <v>0</v>
      </c>
      <c r="D66" s="27">
        <v>1</v>
      </c>
      <c r="E66" s="27">
        <v>1</v>
      </c>
      <c r="F66" s="28">
        <v>0</v>
      </c>
      <c r="G66" s="27">
        <v>0</v>
      </c>
      <c r="H66" s="27">
        <v>0</v>
      </c>
      <c r="I66" s="27">
        <f t="shared" ref="I66:I97" si="6">B66-(SUM(F66:H66))</f>
        <v>532</v>
      </c>
      <c r="J66" s="27" t="s">
        <v>140</v>
      </c>
      <c r="K66" s="29">
        <f t="shared" ref="K66:K101" si="7">F66/B66*100</f>
        <v>0</v>
      </c>
      <c r="L66" s="29">
        <f t="shared" ref="L66:L101" si="8">G66/B66*100</f>
        <v>0</v>
      </c>
    </row>
    <row r="67" spans="1:12" ht="15.75" customHeight="1" x14ac:dyDescent="0.25">
      <c r="A67" s="25">
        <v>44322</v>
      </c>
      <c r="B67" s="26">
        <v>285</v>
      </c>
      <c r="C67" s="27">
        <v>0</v>
      </c>
      <c r="D67" s="27">
        <v>3</v>
      </c>
      <c r="E67" s="27">
        <v>3</v>
      </c>
      <c r="F67" s="28">
        <v>0</v>
      </c>
      <c r="G67" s="27">
        <v>0</v>
      </c>
      <c r="H67" s="27">
        <v>0</v>
      </c>
      <c r="I67" s="27">
        <f t="shared" si="6"/>
        <v>285</v>
      </c>
      <c r="J67" s="27" t="s">
        <v>140</v>
      </c>
      <c r="K67" s="29">
        <f t="shared" si="7"/>
        <v>0</v>
      </c>
      <c r="L67" s="29">
        <f t="shared" si="8"/>
        <v>0</v>
      </c>
    </row>
    <row r="68" spans="1:12" ht="15.75" customHeight="1" x14ac:dyDescent="0.25">
      <c r="A68" s="25">
        <v>44211</v>
      </c>
      <c r="B68" s="26">
        <v>278</v>
      </c>
      <c r="C68" s="27">
        <v>4</v>
      </c>
      <c r="D68" s="27">
        <v>3</v>
      </c>
      <c r="E68" s="27">
        <v>0</v>
      </c>
      <c r="F68" s="28">
        <v>4</v>
      </c>
      <c r="G68" s="27">
        <v>1</v>
      </c>
      <c r="H68" s="27">
        <v>0</v>
      </c>
      <c r="I68" s="27">
        <f t="shared" si="6"/>
        <v>273</v>
      </c>
      <c r="J68" s="27" t="s">
        <v>141</v>
      </c>
      <c r="K68" s="29">
        <f t="shared" si="7"/>
        <v>1.4388489208633095</v>
      </c>
      <c r="L68" s="29">
        <f t="shared" si="8"/>
        <v>0.35971223021582738</v>
      </c>
    </row>
    <row r="69" spans="1:12" ht="15.75" customHeight="1" x14ac:dyDescent="0.25">
      <c r="A69" s="25">
        <v>44218</v>
      </c>
      <c r="B69" s="26">
        <v>600</v>
      </c>
      <c r="C69" s="27">
        <v>1</v>
      </c>
      <c r="D69" s="27">
        <v>17</v>
      </c>
      <c r="E69" s="27">
        <v>1</v>
      </c>
      <c r="F69" s="28">
        <v>2</v>
      </c>
      <c r="G69" s="27">
        <v>3</v>
      </c>
      <c r="H69" s="27">
        <v>1</v>
      </c>
      <c r="I69" s="27">
        <f t="shared" si="6"/>
        <v>594</v>
      </c>
      <c r="J69" s="27" t="s">
        <v>141</v>
      </c>
      <c r="K69" s="29">
        <f t="shared" si="7"/>
        <v>0.33333333333333337</v>
      </c>
      <c r="L69" s="29">
        <f t="shared" si="8"/>
        <v>0.5</v>
      </c>
    </row>
    <row r="70" spans="1:12" ht="15.75" customHeight="1" x14ac:dyDescent="0.25">
      <c r="A70" s="25">
        <v>44225</v>
      </c>
      <c r="B70" s="26">
        <v>390</v>
      </c>
      <c r="C70" s="27">
        <v>6</v>
      </c>
      <c r="D70" s="27">
        <v>4</v>
      </c>
      <c r="E70" s="27">
        <v>1</v>
      </c>
      <c r="F70" s="28">
        <v>6</v>
      </c>
      <c r="G70" s="27">
        <v>0</v>
      </c>
      <c r="H70" s="27">
        <v>0</v>
      </c>
      <c r="I70" s="27">
        <f t="shared" si="6"/>
        <v>384</v>
      </c>
      <c r="J70" s="27" t="s">
        <v>141</v>
      </c>
      <c r="K70" s="29">
        <f t="shared" si="7"/>
        <v>1.5384615384615385</v>
      </c>
      <c r="L70" s="29">
        <f t="shared" si="8"/>
        <v>0</v>
      </c>
    </row>
    <row r="71" spans="1:12" ht="15.75" customHeight="1" x14ac:dyDescent="0.25">
      <c r="A71" s="25">
        <v>44232</v>
      </c>
      <c r="B71" s="26">
        <v>663</v>
      </c>
      <c r="C71" s="27">
        <v>7</v>
      </c>
      <c r="D71" s="27">
        <v>38</v>
      </c>
      <c r="E71" s="27">
        <v>0</v>
      </c>
      <c r="F71" s="28">
        <v>7</v>
      </c>
      <c r="G71" s="27">
        <v>4</v>
      </c>
      <c r="H71" s="27">
        <v>0</v>
      </c>
      <c r="I71" s="27">
        <f t="shared" si="6"/>
        <v>652</v>
      </c>
      <c r="J71" s="27" t="s">
        <v>141</v>
      </c>
      <c r="K71" s="29">
        <f t="shared" si="7"/>
        <v>1.0558069381598794</v>
      </c>
      <c r="L71" s="29">
        <f t="shared" si="8"/>
        <v>0.60331825037707398</v>
      </c>
    </row>
    <row r="72" spans="1:12" ht="15.75" customHeight="1" x14ac:dyDescent="0.25">
      <c r="A72" s="25">
        <v>44239</v>
      </c>
      <c r="B72" s="26">
        <v>485</v>
      </c>
      <c r="C72" s="27">
        <v>2</v>
      </c>
      <c r="D72" s="27">
        <v>5</v>
      </c>
      <c r="E72" s="27">
        <v>1</v>
      </c>
      <c r="F72" s="28">
        <v>3</v>
      </c>
      <c r="G72" s="27">
        <v>0</v>
      </c>
      <c r="H72" s="27">
        <v>0</v>
      </c>
      <c r="I72" s="27">
        <f t="shared" si="6"/>
        <v>482</v>
      </c>
      <c r="J72" s="27" t="s">
        <v>141</v>
      </c>
      <c r="K72" s="29">
        <f t="shared" si="7"/>
        <v>0.61855670103092786</v>
      </c>
      <c r="L72" s="29">
        <f t="shared" si="8"/>
        <v>0</v>
      </c>
    </row>
    <row r="73" spans="1:12" ht="15.75" customHeight="1" x14ac:dyDescent="0.25">
      <c r="A73" s="25">
        <v>44246</v>
      </c>
      <c r="B73" s="26">
        <v>336</v>
      </c>
      <c r="C73" s="27">
        <v>5</v>
      </c>
      <c r="D73" s="27">
        <v>2</v>
      </c>
      <c r="E73" s="27">
        <v>1</v>
      </c>
      <c r="F73" s="28">
        <v>5</v>
      </c>
      <c r="G73" s="27">
        <v>0</v>
      </c>
      <c r="H73" s="27">
        <v>0</v>
      </c>
      <c r="I73" s="27">
        <f t="shared" si="6"/>
        <v>331</v>
      </c>
      <c r="J73" s="27" t="s">
        <v>141</v>
      </c>
      <c r="K73" s="29">
        <f t="shared" si="7"/>
        <v>1.4880952380952379</v>
      </c>
      <c r="L73" s="29">
        <f t="shared" si="8"/>
        <v>0</v>
      </c>
    </row>
    <row r="74" spans="1:12" ht="15.75" customHeight="1" x14ac:dyDescent="0.25">
      <c r="A74" s="25">
        <v>44253</v>
      </c>
      <c r="B74" s="26">
        <v>577</v>
      </c>
      <c r="C74" s="27">
        <v>10</v>
      </c>
      <c r="D74" s="27">
        <v>7</v>
      </c>
      <c r="E74" s="27">
        <v>2</v>
      </c>
      <c r="F74" s="28">
        <v>11</v>
      </c>
      <c r="G74" s="27">
        <v>0</v>
      </c>
      <c r="H74" s="27">
        <v>0</v>
      </c>
      <c r="I74" s="27">
        <f t="shared" si="6"/>
        <v>566</v>
      </c>
      <c r="J74" s="27" t="s">
        <v>141</v>
      </c>
      <c r="K74" s="29">
        <f t="shared" si="7"/>
        <v>1.9064124783362217</v>
      </c>
      <c r="L74" s="29">
        <f t="shared" si="8"/>
        <v>0</v>
      </c>
    </row>
    <row r="75" spans="1:12" ht="15.75" customHeight="1" x14ac:dyDescent="0.25">
      <c r="A75" s="25">
        <v>44260</v>
      </c>
      <c r="B75" s="26">
        <v>618</v>
      </c>
      <c r="C75" s="27">
        <v>7</v>
      </c>
      <c r="D75" s="27">
        <v>6</v>
      </c>
      <c r="E75" s="27">
        <v>2</v>
      </c>
      <c r="F75" s="28">
        <v>9</v>
      </c>
      <c r="G75" s="27">
        <v>0</v>
      </c>
      <c r="H75" s="27">
        <v>0</v>
      </c>
      <c r="I75" s="27">
        <f t="shared" si="6"/>
        <v>609</v>
      </c>
      <c r="J75" s="27" t="s">
        <v>141</v>
      </c>
      <c r="K75" s="29">
        <f t="shared" si="7"/>
        <v>1.4563106796116505</v>
      </c>
      <c r="L75" s="29">
        <f t="shared" si="8"/>
        <v>0</v>
      </c>
    </row>
    <row r="76" spans="1:12" ht="15.75" customHeight="1" x14ac:dyDescent="0.25">
      <c r="A76" s="25">
        <v>44267</v>
      </c>
      <c r="B76" s="26">
        <v>608</v>
      </c>
      <c r="C76" s="27">
        <v>12</v>
      </c>
      <c r="D76" s="27">
        <v>2</v>
      </c>
      <c r="E76" s="27">
        <v>1</v>
      </c>
      <c r="F76" s="28">
        <v>10</v>
      </c>
      <c r="G76" s="27">
        <v>0</v>
      </c>
      <c r="H76" s="27">
        <v>0</v>
      </c>
      <c r="I76" s="27">
        <f t="shared" si="6"/>
        <v>598</v>
      </c>
      <c r="J76" s="27" t="s">
        <v>141</v>
      </c>
      <c r="K76" s="29">
        <f t="shared" si="7"/>
        <v>1.6447368421052631</v>
      </c>
      <c r="L76" s="29">
        <f t="shared" si="8"/>
        <v>0</v>
      </c>
    </row>
    <row r="77" spans="1:12" ht="15.75" customHeight="1" x14ac:dyDescent="0.25">
      <c r="A77" s="25">
        <v>44274</v>
      </c>
      <c r="B77" s="26">
        <v>581</v>
      </c>
      <c r="C77" s="27">
        <v>3</v>
      </c>
      <c r="D77" s="27">
        <v>14</v>
      </c>
      <c r="E77" s="27">
        <v>0</v>
      </c>
      <c r="F77" s="28">
        <v>4</v>
      </c>
      <c r="G77" s="27">
        <v>0</v>
      </c>
      <c r="H77" s="27">
        <v>0</v>
      </c>
      <c r="I77" s="27">
        <f t="shared" si="6"/>
        <v>577</v>
      </c>
      <c r="J77" s="27" t="s">
        <v>141</v>
      </c>
      <c r="K77" s="29">
        <f t="shared" si="7"/>
        <v>0.6884681583476765</v>
      </c>
      <c r="L77" s="29">
        <f t="shared" si="8"/>
        <v>0</v>
      </c>
    </row>
    <row r="78" spans="1:12" ht="15.75" customHeight="1" x14ac:dyDescent="0.25">
      <c r="A78" s="25">
        <v>44281</v>
      </c>
      <c r="B78" s="26">
        <v>175</v>
      </c>
      <c r="C78" s="27">
        <v>1</v>
      </c>
      <c r="D78" s="27">
        <v>6</v>
      </c>
      <c r="E78" s="27">
        <v>0</v>
      </c>
      <c r="F78" s="28">
        <v>1</v>
      </c>
      <c r="G78" s="27">
        <v>0</v>
      </c>
      <c r="H78" s="27">
        <v>0</v>
      </c>
      <c r="I78" s="27">
        <f t="shared" si="6"/>
        <v>174</v>
      </c>
      <c r="J78" s="27" t="s">
        <v>141</v>
      </c>
      <c r="K78" s="29">
        <f t="shared" si="7"/>
        <v>0.5714285714285714</v>
      </c>
      <c r="L78" s="29">
        <f t="shared" si="8"/>
        <v>0</v>
      </c>
    </row>
    <row r="79" spans="1:12" ht="15.75" customHeight="1" x14ac:dyDescent="0.25">
      <c r="A79" s="25">
        <v>44288</v>
      </c>
      <c r="B79" s="26">
        <v>527</v>
      </c>
      <c r="C79" s="27">
        <v>1</v>
      </c>
      <c r="D79" s="27">
        <v>13</v>
      </c>
      <c r="E79" s="27">
        <v>0</v>
      </c>
      <c r="F79" s="28">
        <v>1</v>
      </c>
      <c r="G79" s="27">
        <v>0</v>
      </c>
      <c r="H79" s="27">
        <v>0</v>
      </c>
      <c r="I79" s="27">
        <f t="shared" si="6"/>
        <v>526</v>
      </c>
      <c r="J79" s="27" t="s">
        <v>141</v>
      </c>
      <c r="K79" s="29">
        <f t="shared" si="7"/>
        <v>0.18975332068311196</v>
      </c>
      <c r="L79" s="29">
        <f t="shared" si="8"/>
        <v>0</v>
      </c>
    </row>
    <row r="80" spans="1:12" ht="15.75" customHeight="1" x14ac:dyDescent="0.25">
      <c r="A80" s="25">
        <v>44295</v>
      </c>
      <c r="B80" s="26">
        <v>499</v>
      </c>
      <c r="C80" s="27">
        <v>1</v>
      </c>
      <c r="D80" s="27">
        <v>1</v>
      </c>
      <c r="E80" s="27">
        <v>0</v>
      </c>
      <c r="F80" s="28">
        <v>1</v>
      </c>
      <c r="G80" s="27">
        <v>0</v>
      </c>
      <c r="H80" s="27">
        <v>0</v>
      </c>
      <c r="I80" s="27">
        <f t="shared" si="6"/>
        <v>498</v>
      </c>
      <c r="J80" s="27" t="s">
        <v>141</v>
      </c>
      <c r="K80" s="29">
        <f t="shared" si="7"/>
        <v>0.20040080160320639</v>
      </c>
      <c r="L80" s="29">
        <f t="shared" si="8"/>
        <v>0</v>
      </c>
    </row>
    <row r="81" spans="1:12" ht="15.75" customHeight="1" x14ac:dyDescent="0.25">
      <c r="A81" s="25">
        <v>44303</v>
      </c>
      <c r="B81" s="26">
        <v>247</v>
      </c>
      <c r="C81" s="27" t="s">
        <v>25</v>
      </c>
      <c r="D81" s="27" t="s">
        <v>25</v>
      </c>
      <c r="E81" s="27" t="s">
        <v>25</v>
      </c>
      <c r="F81" s="28">
        <v>2</v>
      </c>
      <c r="G81" s="27">
        <v>27</v>
      </c>
      <c r="H81" s="27">
        <v>0</v>
      </c>
      <c r="I81" s="27">
        <f t="shared" si="6"/>
        <v>218</v>
      </c>
      <c r="J81" s="27" t="s">
        <v>141</v>
      </c>
      <c r="K81" s="29">
        <f t="shared" si="7"/>
        <v>0.80971659919028338</v>
      </c>
      <c r="L81" s="29">
        <f t="shared" si="8"/>
        <v>10.931174089068826</v>
      </c>
    </row>
    <row r="82" spans="1:12" ht="15.75" customHeight="1" x14ac:dyDescent="0.25">
      <c r="A82" s="25">
        <v>44309</v>
      </c>
      <c r="B82" s="26">
        <v>616</v>
      </c>
      <c r="C82" s="27">
        <v>1</v>
      </c>
      <c r="D82" s="27">
        <v>7</v>
      </c>
      <c r="E82" s="27">
        <v>3</v>
      </c>
      <c r="F82" s="28">
        <v>1</v>
      </c>
      <c r="G82" s="27">
        <v>1</v>
      </c>
      <c r="H82" s="27">
        <v>0</v>
      </c>
      <c r="I82" s="27">
        <f t="shared" si="6"/>
        <v>614</v>
      </c>
      <c r="J82" s="27" t="s">
        <v>141</v>
      </c>
      <c r="K82" s="29">
        <f t="shared" si="7"/>
        <v>0.16233766233766234</v>
      </c>
      <c r="L82" s="29">
        <f t="shared" si="8"/>
        <v>0.16233766233766234</v>
      </c>
    </row>
    <row r="83" spans="1:12" ht="15.75" customHeight="1" x14ac:dyDescent="0.25">
      <c r="A83" s="25">
        <v>44316</v>
      </c>
      <c r="B83" s="26">
        <v>443</v>
      </c>
      <c r="C83" s="27">
        <v>0</v>
      </c>
      <c r="D83" s="27">
        <v>4</v>
      </c>
      <c r="E83" s="27">
        <v>1</v>
      </c>
      <c r="F83" s="28">
        <v>0</v>
      </c>
      <c r="G83" s="27">
        <v>0</v>
      </c>
      <c r="H83" s="27">
        <v>0</v>
      </c>
      <c r="I83" s="27">
        <f t="shared" si="6"/>
        <v>443</v>
      </c>
      <c r="J83" s="27" t="s">
        <v>141</v>
      </c>
      <c r="K83" s="29">
        <f t="shared" si="7"/>
        <v>0</v>
      </c>
      <c r="L83" s="29">
        <f t="shared" si="8"/>
        <v>0</v>
      </c>
    </row>
    <row r="84" spans="1:12" ht="15.75" customHeight="1" x14ac:dyDescent="0.25">
      <c r="A84" s="25">
        <v>44323</v>
      </c>
      <c r="B84" s="26">
        <v>127</v>
      </c>
      <c r="C84" s="27">
        <v>0</v>
      </c>
      <c r="D84" s="27">
        <v>0</v>
      </c>
      <c r="E84" s="27">
        <v>0</v>
      </c>
      <c r="F84" s="28">
        <v>0</v>
      </c>
      <c r="G84" s="27">
        <v>0</v>
      </c>
      <c r="H84" s="27">
        <v>0</v>
      </c>
      <c r="I84" s="27">
        <f t="shared" si="6"/>
        <v>127</v>
      </c>
      <c r="J84" s="27" t="s">
        <v>141</v>
      </c>
      <c r="K84" s="29">
        <f t="shared" si="7"/>
        <v>0</v>
      </c>
      <c r="L84" s="29">
        <f t="shared" si="8"/>
        <v>0</v>
      </c>
    </row>
    <row r="85" spans="1:12" ht="15.75" customHeight="1" x14ac:dyDescent="0.25">
      <c r="A85" s="25">
        <v>44212</v>
      </c>
      <c r="B85" s="26">
        <v>292</v>
      </c>
      <c r="C85" s="27">
        <v>4</v>
      </c>
      <c r="D85" s="27">
        <v>30</v>
      </c>
      <c r="E85" s="27">
        <v>1</v>
      </c>
      <c r="F85" s="28">
        <v>7</v>
      </c>
      <c r="G85" s="27">
        <v>2</v>
      </c>
      <c r="H85" s="27">
        <v>0</v>
      </c>
      <c r="I85" s="27">
        <f t="shared" si="6"/>
        <v>283</v>
      </c>
      <c r="J85" s="27" t="s">
        <v>142</v>
      </c>
      <c r="K85" s="29">
        <f t="shared" si="7"/>
        <v>2.3972602739726026</v>
      </c>
      <c r="L85" s="29">
        <f t="shared" si="8"/>
        <v>0.68493150684931503</v>
      </c>
    </row>
    <row r="86" spans="1:12" ht="15.75" customHeight="1" x14ac:dyDescent="0.25">
      <c r="A86" s="25">
        <v>44219</v>
      </c>
      <c r="B86" s="26">
        <v>358</v>
      </c>
      <c r="C86" s="27" t="s">
        <v>25</v>
      </c>
      <c r="D86" s="27" t="s">
        <v>25</v>
      </c>
      <c r="E86" s="27" t="s">
        <v>25</v>
      </c>
      <c r="F86" s="28">
        <v>2</v>
      </c>
      <c r="G86" s="27">
        <v>7</v>
      </c>
      <c r="H86" s="27">
        <v>0</v>
      </c>
      <c r="I86" s="27">
        <f t="shared" si="6"/>
        <v>349</v>
      </c>
      <c r="J86" s="27" t="s">
        <v>142</v>
      </c>
      <c r="K86" s="29">
        <f t="shared" si="7"/>
        <v>0.55865921787709494</v>
      </c>
      <c r="L86" s="29">
        <f t="shared" si="8"/>
        <v>1.9553072625698324</v>
      </c>
    </row>
    <row r="87" spans="1:12" ht="15.75" customHeight="1" x14ac:dyDescent="0.25">
      <c r="A87" s="25">
        <v>44226</v>
      </c>
      <c r="B87" s="26">
        <v>286</v>
      </c>
      <c r="C87" s="27" t="s">
        <v>25</v>
      </c>
      <c r="D87" s="27" t="s">
        <v>25</v>
      </c>
      <c r="E87" s="27" t="s">
        <v>25</v>
      </c>
      <c r="F87" s="28">
        <v>1</v>
      </c>
      <c r="G87" s="27">
        <v>0</v>
      </c>
      <c r="H87" s="27">
        <v>0</v>
      </c>
      <c r="I87" s="27">
        <f t="shared" si="6"/>
        <v>285</v>
      </c>
      <c r="J87" s="27" t="s">
        <v>142</v>
      </c>
      <c r="K87" s="29">
        <f t="shared" si="7"/>
        <v>0.34965034965034963</v>
      </c>
      <c r="L87" s="29">
        <f t="shared" si="8"/>
        <v>0</v>
      </c>
    </row>
    <row r="88" spans="1:12" ht="15.75" customHeight="1" x14ac:dyDescent="0.25">
      <c r="A88" s="25">
        <v>44233</v>
      </c>
      <c r="B88" s="26">
        <v>296</v>
      </c>
      <c r="C88" s="27" t="s">
        <v>25</v>
      </c>
      <c r="D88" s="27" t="s">
        <v>25</v>
      </c>
      <c r="E88" s="27" t="s">
        <v>25</v>
      </c>
      <c r="F88" s="28">
        <v>1</v>
      </c>
      <c r="G88" s="27">
        <v>11</v>
      </c>
      <c r="H88" s="27">
        <v>0</v>
      </c>
      <c r="I88" s="27">
        <f t="shared" si="6"/>
        <v>284</v>
      </c>
      <c r="J88" s="27" t="s">
        <v>142</v>
      </c>
      <c r="K88" s="29">
        <f t="shared" si="7"/>
        <v>0.33783783783783783</v>
      </c>
      <c r="L88" s="29">
        <f t="shared" si="8"/>
        <v>3.7162162162162162</v>
      </c>
    </row>
    <row r="89" spans="1:12" ht="15.75" customHeight="1" x14ac:dyDescent="0.25">
      <c r="A89" s="25">
        <v>44240</v>
      </c>
      <c r="B89" s="26">
        <v>215</v>
      </c>
      <c r="C89" s="27" t="s">
        <v>25</v>
      </c>
      <c r="D89" s="27" t="s">
        <v>25</v>
      </c>
      <c r="E89" s="27" t="s">
        <v>25</v>
      </c>
      <c r="F89" s="28">
        <v>2</v>
      </c>
      <c r="G89" s="27">
        <v>0</v>
      </c>
      <c r="H89" s="27">
        <v>1</v>
      </c>
      <c r="I89" s="27">
        <f t="shared" si="6"/>
        <v>212</v>
      </c>
      <c r="J89" s="27" t="s">
        <v>142</v>
      </c>
      <c r="K89" s="29">
        <f t="shared" si="7"/>
        <v>0.93023255813953487</v>
      </c>
      <c r="L89" s="29">
        <f t="shared" si="8"/>
        <v>0</v>
      </c>
    </row>
    <row r="90" spans="1:12" ht="15.75" customHeight="1" x14ac:dyDescent="0.25">
      <c r="A90" s="25">
        <v>44247</v>
      </c>
      <c r="B90" s="26">
        <v>300</v>
      </c>
      <c r="C90" s="27" t="s">
        <v>25</v>
      </c>
      <c r="D90" s="27" t="s">
        <v>25</v>
      </c>
      <c r="E90" s="27" t="s">
        <v>25</v>
      </c>
      <c r="F90" s="28">
        <v>3</v>
      </c>
      <c r="G90" s="27">
        <v>6</v>
      </c>
      <c r="H90" s="27">
        <v>1</v>
      </c>
      <c r="I90" s="27">
        <f t="shared" si="6"/>
        <v>290</v>
      </c>
      <c r="J90" s="27" t="s">
        <v>142</v>
      </c>
      <c r="K90" s="29">
        <f t="shared" si="7"/>
        <v>1</v>
      </c>
      <c r="L90" s="29">
        <f t="shared" si="8"/>
        <v>2</v>
      </c>
    </row>
    <row r="91" spans="1:12" ht="15.75" customHeight="1" x14ac:dyDescent="0.25">
      <c r="A91" s="25">
        <v>44254</v>
      </c>
      <c r="B91" s="26">
        <v>295</v>
      </c>
      <c r="C91" s="27" t="s">
        <v>25</v>
      </c>
      <c r="D91" s="27" t="s">
        <v>25</v>
      </c>
      <c r="E91" s="27" t="s">
        <v>25</v>
      </c>
      <c r="F91" s="28">
        <v>3</v>
      </c>
      <c r="G91" s="27">
        <v>2</v>
      </c>
      <c r="H91" s="27">
        <v>1</v>
      </c>
      <c r="I91" s="27">
        <f t="shared" si="6"/>
        <v>289</v>
      </c>
      <c r="J91" s="27" t="s">
        <v>142</v>
      </c>
      <c r="K91" s="29">
        <f t="shared" si="7"/>
        <v>1.0169491525423728</v>
      </c>
      <c r="L91" s="29">
        <f t="shared" si="8"/>
        <v>0.67796610169491522</v>
      </c>
    </row>
    <row r="92" spans="1:12" ht="15.75" customHeight="1" x14ac:dyDescent="0.25">
      <c r="A92" s="25">
        <v>44261</v>
      </c>
      <c r="B92" s="26">
        <v>297</v>
      </c>
      <c r="C92" s="27" t="s">
        <v>25</v>
      </c>
      <c r="D92" s="27" t="s">
        <v>25</v>
      </c>
      <c r="E92" s="27" t="s">
        <v>25</v>
      </c>
      <c r="F92" s="28">
        <v>3</v>
      </c>
      <c r="G92" s="27">
        <v>18</v>
      </c>
      <c r="H92" s="27">
        <v>0</v>
      </c>
      <c r="I92" s="27">
        <f t="shared" si="6"/>
        <v>276</v>
      </c>
      <c r="J92" s="27" t="s">
        <v>142</v>
      </c>
      <c r="K92" s="29">
        <f t="shared" si="7"/>
        <v>1.0101010101010102</v>
      </c>
      <c r="L92" s="29">
        <f t="shared" si="8"/>
        <v>6.0606060606060606</v>
      </c>
    </row>
    <row r="93" spans="1:12" ht="15.75" customHeight="1" x14ac:dyDescent="0.25">
      <c r="A93" s="25">
        <v>44268</v>
      </c>
      <c r="B93" s="26">
        <v>202</v>
      </c>
      <c r="C93" s="27" t="s">
        <v>25</v>
      </c>
      <c r="D93" s="27" t="s">
        <v>25</v>
      </c>
      <c r="E93" s="27" t="s">
        <v>25</v>
      </c>
      <c r="F93" s="28">
        <v>6</v>
      </c>
      <c r="G93" s="27">
        <v>4</v>
      </c>
      <c r="H93" s="27">
        <v>0</v>
      </c>
      <c r="I93" s="27">
        <f t="shared" si="6"/>
        <v>192</v>
      </c>
      <c r="J93" s="27" t="s">
        <v>142</v>
      </c>
      <c r="K93" s="29">
        <f t="shared" si="7"/>
        <v>2.9702970297029703</v>
      </c>
      <c r="L93" s="29">
        <f t="shared" si="8"/>
        <v>1.9801980198019802</v>
      </c>
    </row>
    <row r="94" spans="1:12" ht="15.75" customHeight="1" x14ac:dyDescent="0.25">
      <c r="A94" s="25">
        <v>44275</v>
      </c>
      <c r="B94" s="26">
        <v>294</v>
      </c>
      <c r="C94" s="27" t="s">
        <v>25</v>
      </c>
      <c r="D94" s="27" t="s">
        <v>25</v>
      </c>
      <c r="E94" s="27" t="s">
        <v>25</v>
      </c>
      <c r="F94" s="28">
        <v>5</v>
      </c>
      <c r="G94" s="27">
        <v>18</v>
      </c>
      <c r="H94" s="27">
        <v>0</v>
      </c>
      <c r="I94" s="27">
        <f t="shared" si="6"/>
        <v>271</v>
      </c>
      <c r="J94" s="27" t="s">
        <v>142</v>
      </c>
      <c r="K94" s="29">
        <f t="shared" si="7"/>
        <v>1.7006802721088436</v>
      </c>
      <c r="L94" s="29">
        <f t="shared" si="8"/>
        <v>6.1224489795918364</v>
      </c>
    </row>
    <row r="95" spans="1:12" ht="15.75" customHeight="1" x14ac:dyDescent="0.25">
      <c r="A95" s="25">
        <v>44282</v>
      </c>
      <c r="B95" s="26">
        <v>255</v>
      </c>
      <c r="C95" s="27" t="s">
        <v>25</v>
      </c>
      <c r="D95" s="27" t="s">
        <v>25</v>
      </c>
      <c r="E95" s="27" t="s">
        <v>25</v>
      </c>
      <c r="F95" s="28">
        <v>2</v>
      </c>
      <c r="G95" s="27">
        <v>3</v>
      </c>
      <c r="H95" s="27">
        <v>0</v>
      </c>
      <c r="I95" s="27">
        <f t="shared" si="6"/>
        <v>250</v>
      </c>
      <c r="J95" s="27" t="s">
        <v>142</v>
      </c>
      <c r="K95" s="29">
        <f t="shared" si="7"/>
        <v>0.78431372549019607</v>
      </c>
      <c r="L95" s="29">
        <f t="shared" si="8"/>
        <v>1.1764705882352942</v>
      </c>
    </row>
    <row r="96" spans="1:12" ht="15.75" customHeight="1" x14ac:dyDescent="0.25">
      <c r="A96" s="25">
        <v>44289</v>
      </c>
      <c r="B96" s="26">
        <v>224</v>
      </c>
      <c r="C96" s="27" t="s">
        <v>25</v>
      </c>
      <c r="D96" s="27" t="s">
        <v>25</v>
      </c>
      <c r="E96" s="27" t="s">
        <v>25</v>
      </c>
      <c r="F96" s="28">
        <v>3</v>
      </c>
      <c r="G96" s="27">
        <v>7</v>
      </c>
      <c r="H96" s="27">
        <v>0</v>
      </c>
      <c r="I96" s="27">
        <f t="shared" si="6"/>
        <v>214</v>
      </c>
      <c r="J96" s="27" t="s">
        <v>142</v>
      </c>
      <c r="K96" s="29">
        <f t="shared" si="7"/>
        <v>1.3392857142857142</v>
      </c>
      <c r="L96" s="29">
        <f t="shared" si="8"/>
        <v>3.125</v>
      </c>
    </row>
    <row r="97" spans="1:12" ht="15.75" customHeight="1" x14ac:dyDescent="0.25">
      <c r="A97" s="25">
        <v>44296</v>
      </c>
      <c r="B97" s="26">
        <v>264</v>
      </c>
      <c r="C97" s="27" t="s">
        <v>25</v>
      </c>
      <c r="D97" s="27" t="s">
        <v>25</v>
      </c>
      <c r="E97" s="27" t="s">
        <v>25</v>
      </c>
      <c r="F97" s="28">
        <v>0</v>
      </c>
      <c r="G97" s="27">
        <v>24</v>
      </c>
      <c r="H97" s="27">
        <v>0</v>
      </c>
      <c r="I97" s="27">
        <f t="shared" si="6"/>
        <v>240</v>
      </c>
      <c r="J97" s="27" t="s">
        <v>142</v>
      </c>
      <c r="K97" s="29">
        <f t="shared" si="7"/>
        <v>0</v>
      </c>
      <c r="L97" s="29">
        <f t="shared" si="8"/>
        <v>9.0909090909090917</v>
      </c>
    </row>
    <row r="98" spans="1:12" ht="15.75" customHeight="1" x14ac:dyDescent="0.25">
      <c r="A98" s="25">
        <v>44305</v>
      </c>
      <c r="B98" s="26">
        <v>237</v>
      </c>
      <c r="C98" s="27">
        <v>1</v>
      </c>
      <c r="D98" s="27">
        <v>3</v>
      </c>
      <c r="E98" s="27">
        <v>0</v>
      </c>
      <c r="F98" s="28">
        <v>1</v>
      </c>
      <c r="G98" s="27">
        <v>0</v>
      </c>
      <c r="H98" s="27">
        <v>0</v>
      </c>
      <c r="I98" s="27">
        <f t="shared" ref="I98:I101" si="9">B98-(SUM(F98:H98))</f>
        <v>236</v>
      </c>
      <c r="J98" s="27" t="s">
        <v>142</v>
      </c>
      <c r="K98" s="29">
        <f t="shared" si="7"/>
        <v>0.42194092827004215</v>
      </c>
      <c r="L98" s="29">
        <f t="shared" si="8"/>
        <v>0</v>
      </c>
    </row>
    <row r="99" spans="1:12" ht="15.75" customHeight="1" x14ac:dyDescent="0.25">
      <c r="A99" s="25">
        <v>44310</v>
      </c>
      <c r="B99" s="26">
        <v>274</v>
      </c>
      <c r="C99" s="27" t="s">
        <v>25</v>
      </c>
      <c r="D99" s="27" t="s">
        <v>25</v>
      </c>
      <c r="E99" s="27" t="s">
        <v>25</v>
      </c>
      <c r="F99" s="28">
        <v>0</v>
      </c>
      <c r="G99" s="27">
        <v>9</v>
      </c>
      <c r="H99" s="27">
        <v>0</v>
      </c>
      <c r="I99" s="27">
        <f t="shared" si="9"/>
        <v>265</v>
      </c>
      <c r="J99" s="27" t="s">
        <v>142</v>
      </c>
      <c r="K99" s="29">
        <f t="shared" si="7"/>
        <v>0</v>
      </c>
      <c r="L99" s="29">
        <f t="shared" si="8"/>
        <v>3.2846715328467155</v>
      </c>
    </row>
    <row r="100" spans="1:12" ht="15.75" customHeight="1" x14ac:dyDescent="0.25">
      <c r="A100" s="25">
        <v>44317</v>
      </c>
      <c r="B100" s="26">
        <v>199</v>
      </c>
      <c r="C100" s="27" t="s">
        <v>25</v>
      </c>
      <c r="D100" s="27" t="s">
        <v>25</v>
      </c>
      <c r="E100" s="27" t="s">
        <v>25</v>
      </c>
      <c r="F100" s="28">
        <v>1</v>
      </c>
      <c r="G100" s="27">
        <v>9</v>
      </c>
      <c r="H100" s="27">
        <v>0</v>
      </c>
      <c r="I100" s="27">
        <f t="shared" si="9"/>
        <v>189</v>
      </c>
      <c r="J100" s="27" t="s">
        <v>142</v>
      </c>
      <c r="K100" s="29">
        <f t="shared" si="7"/>
        <v>0.50251256281407031</v>
      </c>
      <c r="L100" s="29">
        <f t="shared" si="8"/>
        <v>4.5226130653266337</v>
      </c>
    </row>
    <row r="101" spans="1:12" ht="15.75" customHeight="1" x14ac:dyDescent="0.25">
      <c r="A101" s="25">
        <v>44324</v>
      </c>
      <c r="B101" s="26">
        <v>71</v>
      </c>
      <c r="C101" s="27" t="s">
        <v>25</v>
      </c>
      <c r="D101" s="27" t="s">
        <v>25</v>
      </c>
      <c r="E101" s="27" t="s">
        <v>25</v>
      </c>
      <c r="F101" s="28">
        <v>0</v>
      </c>
      <c r="G101" s="27">
        <v>0</v>
      </c>
      <c r="H101" s="27">
        <v>1</v>
      </c>
      <c r="I101" s="27">
        <f t="shared" si="9"/>
        <v>70</v>
      </c>
      <c r="J101" s="27" t="s">
        <v>142</v>
      </c>
      <c r="K101" s="29">
        <f t="shared" si="7"/>
        <v>0</v>
      </c>
      <c r="L101" s="29">
        <f t="shared" si="8"/>
        <v>0</v>
      </c>
    </row>
    <row r="102" spans="1:12" ht="15.75" customHeight="1" x14ac:dyDescent="0.25">
      <c r="A102" s="43" t="s">
        <v>136</v>
      </c>
      <c r="B102" s="26">
        <f t="shared" ref="B102:I102" si="10">SUM(B2:B101)</f>
        <v>44211</v>
      </c>
      <c r="C102" s="26">
        <f t="shared" si="10"/>
        <v>303</v>
      </c>
      <c r="D102" s="26">
        <f t="shared" si="10"/>
        <v>686</v>
      </c>
      <c r="E102" s="26">
        <f t="shared" si="10"/>
        <v>125</v>
      </c>
      <c r="F102" s="26">
        <f t="shared" si="10"/>
        <v>374</v>
      </c>
      <c r="G102" s="26">
        <f t="shared" si="10"/>
        <v>226</v>
      </c>
      <c r="H102" s="26">
        <f t="shared" si="10"/>
        <v>16</v>
      </c>
      <c r="I102" s="26">
        <f t="shared" si="10"/>
        <v>43595</v>
      </c>
      <c r="J102" s="26"/>
      <c r="K102" s="26"/>
      <c r="L102" s="26"/>
    </row>
    <row r="103" spans="1:12" ht="15.75" customHeight="1" x14ac:dyDescent="0.2">
      <c r="F103" s="32">
        <f>F102/$B102</f>
        <v>8.4594331727398161E-3</v>
      </c>
      <c r="G103" s="32">
        <f t="shared" ref="G103:I103" si="11">G102/$B102</f>
        <v>5.1118499920834179E-3</v>
      </c>
      <c r="H103" s="32">
        <f t="shared" si="11"/>
        <v>3.6190088439528624E-4</v>
      </c>
      <c r="I103" s="32">
        <f t="shared" si="11"/>
        <v>0.98606681595078149</v>
      </c>
    </row>
    <row r="104" spans="1:12" ht="15.75" customHeight="1" x14ac:dyDescent="0.2"/>
    <row r="105" spans="1:12" ht="15.75" customHeight="1" x14ac:dyDescent="0.2"/>
    <row r="106" spans="1:12" ht="15.75" customHeight="1" x14ac:dyDescent="0.2"/>
    <row r="107" spans="1:12" ht="15.75" customHeight="1" x14ac:dyDescent="0.2"/>
    <row r="108" spans="1:12" ht="15.75" customHeight="1" x14ac:dyDescent="0.2"/>
    <row r="109" spans="1:12" ht="15.75" customHeight="1" x14ac:dyDescent="0.2"/>
    <row r="110" spans="1:12" ht="15.75" customHeight="1" x14ac:dyDescent="0.2"/>
    <row r="111" spans="1:12" ht="15.75" customHeight="1" x14ac:dyDescent="0.2"/>
    <row r="112" spans="1: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sortState ref="A2:L102">
    <sortCondition ref="J1"/>
  </sortState>
  <phoneticPr fontId="6" type="noConversion"/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4"/>
  <sheetViews>
    <sheetView tabSelected="1" zoomScaleNormal="100" workbookViewId="0">
      <pane ySplit="1" topLeftCell="A2" activePane="bottomLeft" state="frozen"/>
      <selection pane="bottomLeft" activeCell="K3" sqref="K3"/>
    </sheetView>
  </sheetViews>
  <sheetFormatPr defaultColWidth="9.140625" defaultRowHeight="15" x14ac:dyDescent="0.25"/>
  <cols>
    <col min="1" max="1" width="13.5703125" style="5" customWidth="1"/>
    <col min="2" max="2" width="14.28515625" style="1" bestFit="1" customWidth="1"/>
    <col min="3" max="4" width="14.28515625" style="1" customWidth="1"/>
    <col min="5" max="5" width="20.7109375" style="1" customWidth="1"/>
    <col min="6" max="9" width="9.140625" style="5"/>
    <col min="10" max="12" width="9.140625" style="1"/>
    <col min="13" max="13" width="10" style="1" bestFit="1" customWidth="1"/>
    <col min="14" max="14" width="10" style="1" customWidth="1"/>
    <col min="15" max="15" width="9.7109375" style="1" bestFit="1" customWidth="1"/>
    <col min="16" max="16384" width="9.140625" style="1"/>
  </cols>
  <sheetData>
    <row r="1" spans="1:16" x14ac:dyDescent="0.25">
      <c r="A1" s="5" t="s">
        <v>120</v>
      </c>
      <c r="B1" s="1" t="s">
        <v>3</v>
      </c>
      <c r="C1" s="1" t="s">
        <v>8</v>
      </c>
      <c r="D1" s="1" t="s">
        <v>9</v>
      </c>
      <c r="E1" s="1" t="s">
        <v>11</v>
      </c>
      <c r="F1" s="5" t="s">
        <v>2</v>
      </c>
      <c r="G1" s="5" t="s">
        <v>13</v>
      </c>
      <c r="H1" s="5" t="s">
        <v>10</v>
      </c>
      <c r="I1" s="5" t="s">
        <v>20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24</v>
      </c>
      <c r="O1" s="1" t="s">
        <v>131</v>
      </c>
      <c r="P1" s="1" t="s">
        <v>132</v>
      </c>
    </row>
    <row r="2" spans="1:16" x14ac:dyDescent="0.25">
      <c r="A2" s="5">
        <v>148</v>
      </c>
      <c r="B2" s="1" t="s">
        <v>1</v>
      </c>
      <c r="C2" s="1" t="s">
        <v>5</v>
      </c>
      <c r="F2" s="5">
        <v>1</v>
      </c>
      <c r="I2" s="5">
        <f t="shared" ref="I2:I65" si="0">F2-G2</f>
        <v>1</v>
      </c>
      <c r="J2" s="1">
        <f>VLOOKUP(A2,'Deployment Ct Data'!A:K,7,FALSE)</f>
        <v>24.411999999999999</v>
      </c>
      <c r="K2" s="1">
        <f>VLOOKUP(A2,'Deployment Ct Data'!A:K,10,FALSE)</f>
        <v>17.012</v>
      </c>
      <c r="L2" s="1">
        <f>VLOOKUP(A2,'Deployment Ct Data'!A:K,8,FALSE)</f>
        <v>25.443999999999999</v>
      </c>
      <c r="M2" s="1">
        <f>VLOOKUP(A2,'Deployment Ct Data'!A:K,11,FALSE)</f>
        <v>15.98</v>
      </c>
      <c r="N2" s="1">
        <f>VLOOKUP(A2,'Deployment Ct Data'!A:K,9,FALSE)</f>
        <v>25.173999999999999</v>
      </c>
      <c r="O2" s="4">
        <f>VLOOKUP(A2,'Deployment Ct Data'!A:K,2,FALSE)</f>
        <v>44208</v>
      </c>
      <c r="P2" s="1">
        <f>_xlfn.DAYS(O2,$O$2)</f>
        <v>0</v>
      </c>
    </row>
    <row r="3" spans="1:16" x14ac:dyDescent="0.25">
      <c r="A3" s="5">
        <v>156</v>
      </c>
      <c r="B3" s="1" t="s">
        <v>1</v>
      </c>
      <c r="C3" s="1" t="s">
        <v>5</v>
      </c>
      <c r="F3" s="5">
        <v>1</v>
      </c>
      <c r="I3" s="5">
        <f t="shared" si="0"/>
        <v>1</v>
      </c>
      <c r="J3" s="1">
        <f>VLOOKUP(A3,'Deployment Ct Data'!A:K,7,FALSE)</f>
        <v>24.927</v>
      </c>
      <c r="K3" s="1">
        <f>VLOOKUP(A3,'Deployment Ct Data'!A:K,10,FALSE)</f>
        <v>7.0130000000000017</v>
      </c>
      <c r="L3" s="1">
        <f>VLOOKUP(A3,'Deployment Ct Data'!A:K,8,FALSE)</f>
        <v>26.710999999999999</v>
      </c>
      <c r="M3" s="1">
        <f>VLOOKUP(A3,'Deployment Ct Data'!A:K,11,FALSE)</f>
        <v>5.2290000000000028</v>
      </c>
      <c r="N3" s="1">
        <f>VLOOKUP(A3,'Deployment Ct Data'!A:K,9,FALSE)</f>
        <v>27.184999999999999</v>
      </c>
      <c r="O3" s="4">
        <f>VLOOKUP(A3,'Deployment Ct Data'!A:K,2,FALSE)</f>
        <v>44209</v>
      </c>
      <c r="P3" s="1">
        <f t="shared" ref="P3:P66" si="1">_xlfn.DAYS(O3,$O$2)</f>
        <v>1</v>
      </c>
    </row>
    <row r="4" spans="1:16" x14ac:dyDescent="0.25">
      <c r="A4" s="5">
        <v>290</v>
      </c>
      <c r="B4" s="1" t="s">
        <v>1</v>
      </c>
      <c r="C4" s="1" t="s">
        <v>5</v>
      </c>
      <c r="F4" s="5">
        <v>1</v>
      </c>
      <c r="I4" s="5">
        <f t="shared" si="0"/>
        <v>1</v>
      </c>
      <c r="J4" s="1">
        <f>VLOOKUP(A4,'Deployment Ct Data'!A:K,7,FALSE)</f>
        <v>32.171999999999997</v>
      </c>
      <c r="K4" s="1">
        <f>VLOOKUP(A4,'Deployment Ct Data'!A:K,10,FALSE)</f>
        <v>-0.67999999999999616</v>
      </c>
      <c r="L4" s="1">
        <f>VLOOKUP(A4,'Deployment Ct Data'!A:K,8,FALSE)</f>
        <v>34.097999999999999</v>
      </c>
      <c r="M4" s="1">
        <f>VLOOKUP(A4,'Deployment Ct Data'!A:K,11,FALSE)</f>
        <v>-2.6059999999999981</v>
      </c>
      <c r="N4" s="1">
        <f>VLOOKUP(A4,'Deployment Ct Data'!A:K,9,FALSE)</f>
        <v>33.639000000000003</v>
      </c>
      <c r="O4" s="4">
        <f>VLOOKUP(A4,'Deployment Ct Data'!A:K,2,FALSE)</f>
        <v>44209</v>
      </c>
      <c r="P4" s="1">
        <f t="shared" si="1"/>
        <v>1</v>
      </c>
    </row>
    <row r="5" spans="1:16" x14ac:dyDescent="0.25">
      <c r="A5" s="5">
        <v>289</v>
      </c>
      <c r="B5" s="1" t="s">
        <v>1</v>
      </c>
      <c r="C5" s="1" t="s">
        <v>5</v>
      </c>
      <c r="F5" s="5">
        <v>1</v>
      </c>
      <c r="I5" s="5">
        <f t="shared" si="0"/>
        <v>1</v>
      </c>
      <c r="J5" s="1">
        <f>VLOOKUP(A5,'Deployment Ct Data'!A:K,7,FALSE)</f>
        <v>29.007000000000001</v>
      </c>
      <c r="K5" s="1">
        <f>VLOOKUP(A5,'Deployment Ct Data'!A:K,10,FALSE)</f>
        <v>-0.19300000000000139</v>
      </c>
      <c r="L5" s="1">
        <f>VLOOKUP(A5,'Deployment Ct Data'!A:K,8,FALSE)</f>
        <v>30.344999999999999</v>
      </c>
      <c r="M5" s="1">
        <f>VLOOKUP(A5,'Deployment Ct Data'!A:K,11,FALSE)</f>
        <v>-1.5309999999999988</v>
      </c>
      <c r="N5" s="1">
        <f>VLOOKUP(A5,'Deployment Ct Data'!A:K,9,FALSE)</f>
        <v>30.667999999999999</v>
      </c>
      <c r="O5" s="4">
        <f>VLOOKUP(A5,'Deployment Ct Data'!A:K,2,FALSE)</f>
        <v>44210</v>
      </c>
      <c r="P5" s="1">
        <f t="shared" si="1"/>
        <v>2</v>
      </c>
    </row>
    <row r="6" spans="1:16" x14ac:dyDescent="0.25">
      <c r="A6" s="5">
        <v>343</v>
      </c>
      <c r="B6" s="1" t="s">
        <v>1</v>
      </c>
      <c r="C6" s="1" t="s">
        <v>5</v>
      </c>
      <c r="F6" s="5">
        <v>1</v>
      </c>
      <c r="I6" s="5">
        <f t="shared" si="0"/>
        <v>1</v>
      </c>
      <c r="J6" s="1">
        <f>VLOOKUP(A6,'Deployment Ct Data'!A:K,7,FALSE)</f>
        <v>33.207999999999998</v>
      </c>
      <c r="K6" s="1">
        <f>VLOOKUP(A6,'Deployment Ct Data'!A:K,10,FALSE)</f>
        <v>-2.3460000000000001</v>
      </c>
      <c r="L6" s="1">
        <f>VLOOKUP(A6,'Deployment Ct Data'!A:K,8,FALSE)</f>
        <v>35.201999999999998</v>
      </c>
      <c r="M6" s="1">
        <f>VLOOKUP(A6,'Deployment Ct Data'!A:K,11,FALSE)</f>
        <v>-4.34</v>
      </c>
      <c r="N6" s="1">
        <f>VLOOKUP(A6,'Deployment Ct Data'!A:K,9,FALSE)</f>
        <v>36.164000000000001</v>
      </c>
      <c r="O6" s="4">
        <f>VLOOKUP(A6,'Deployment Ct Data'!A:K,2,FALSE)</f>
        <v>44210</v>
      </c>
      <c r="P6" s="1">
        <f t="shared" si="1"/>
        <v>2</v>
      </c>
    </row>
    <row r="7" spans="1:16" x14ac:dyDescent="0.25">
      <c r="A7" s="5">
        <v>276</v>
      </c>
      <c r="B7" s="1" t="s">
        <v>1</v>
      </c>
      <c r="C7" s="1" t="s">
        <v>7</v>
      </c>
      <c r="D7" s="1" t="s">
        <v>5</v>
      </c>
      <c r="F7" s="5">
        <v>1</v>
      </c>
      <c r="I7" s="5">
        <f t="shared" si="0"/>
        <v>1</v>
      </c>
      <c r="J7" s="1">
        <f>VLOOKUP(A7,'Deployment Ct Data'!A:K,7,FALSE)</f>
        <v>34.412999999999997</v>
      </c>
      <c r="K7" s="1">
        <f>VLOOKUP(A7,'Deployment Ct Data'!A:K,10,FALSE)</f>
        <v>-5.4969999999999963</v>
      </c>
      <c r="L7" s="1">
        <f>VLOOKUP(A7,'Deployment Ct Data'!A:K,8,FALSE)</f>
        <v>36.764000000000003</v>
      </c>
      <c r="M7" s="1">
        <f>VLOOKUP(A7,'Deployment Ct Data'!A:K,11,FALSE)</f>
        <v>-7.8480000000000025</v>
      </c>
      <c r="N7" s="1">
        <f>VLOOKUP(A7,'Deployment Ct Data'!A:K,9,FALSE)</f>
        <v>51</v>
      </c>
      <c r="O7" s="4">
        <f>VLOOKUP(A7,'Deployment Ct Data'!A:K,2,FALSE)</f>
        <v>44210</v>
      </c>
      <c r="P7" s="1">
        <f t="shared" si="1"/>
        <v>2</v>
      </c>
    </row>
    <row r="8" spans="1:16" x14ac:dyDescent="0.25">
      <c r="A8" s="5">
        <v>283</v>
      </c>
      <c r="B8" s="1" t="s">
        <v>1</v>
      </c>
      <c r="C8" s="1" t="s">
        <v>5</v>
      </c>
      <c r="F8" s="5">
        <v>1</v>
      </c>
      <c r="I8" s="5">
        <f t="shared" si="0"/>
        <v>1</v>
      </c>
      <c r="J8" s="1">
        <f>VLOOKUP(A8,'Deployment Ct Data'!A:K,7,FALSE)</f>
        <v>40.476999999999997</v>
      </c>
      <c r="K8" s="1">
        <f>VLOOKUP(A8,'Deployment Ct Data'!A:K,10,FALSE)</f>
        <v>-11.991999999999997</v>
      </c>
      <c r="L8" s="1">
        <f>VLOOKUP(A8,'Deployment Ct Data'!A:K,8,FALSE)</f>
        <v>41.442999999999998</v>
      </c>
      <c r="M8" s="1">
        <f>VLOOKUP(A8,'Deployment Ct Data'!A:K,11,FALSE)</f>
        <v>-12.957999999999998</v>
      </c>
      <c r="N8" s="1">
        <f>VLOOKUP(A8,'Deployment Ct Data'!A:K,9,FALSE)</f>
        <v>51</v>
      </c>
      <c r="O8" s="4">
        <f>VLOOKUP(A8,'Deployment Ct Data'!A:K,2,FALSE)</f>
        <v>44210</v>
      </c>
      <c r="P8" s="1">
        <f t="shared" si="1"/>
        <v>2</v>
      </c>
    </row>
    <row r="9" spans="1:16" x14ac:dyDescent="0.25">
      <c r="A9" s="5">
        <v>300</v>
      </c>
      <c r="B9" s="1" t="s">
        <v>1</v>
      </c>
      <c r="C9" s="1" t="s">
        <v>5</v>
      </c>
      <c r="E9" s="18"/>
      <c r="F9" s="5">
        <v>1</v>
      </c>
      <c r="I9" s="5">
        <f t="shared" si="0"/>
        <v>1</v>
      </c>
      <c r="J9" s="1">
        <f>VLOOKUP(A9,'Deployment Ct Data'!A:K,7,FALSE)</f>
        <v>22.018999999999998</v>
      </c>
      <c r="K9" s="1">
        <f>VLOOKUP(A9,'Deployment Ct Data'!A:K,10,FALSE)</f>
        <v>28.981000000000002</v>
      </c>
      <c r="L9" s="1">
        <f>VLOOKUP(A9,'Deployment Ct Data'!A:K,8,FALSE)</f>
        <v>24.263000000000002</v>
      </c>
      <c r="M9" s="1">
        <f>VLOOKUP(A9,'Deployment Ct Data'!A:K,11,FALSE)</f>
        <v>26.736999999999998</v>
      </c>
      <c r="N9" s="1">
        <f>VLOOKUP(A9,'Deployment Ct Data'!A:K,9,FALSE)</f>
        <v>23.029</v>
      </c>
      <c r="O9" s="4">
        <f>VLOOKUP(A9,'Deployment Ct Data'!A:K,2,FALSE)</f>
        <v>44211</v>
      </c>
      <c r="P9" s="1">
        <f t="shared" si="1"/>
        <v>3</v>
      </c>
    </row>
    <row r="10" spans="1:16" x14ac:dyDescent="0.25">
      <c r="A10" s="5">
        <v>124</v>
      </c>
      <c r="B10" s="1" t="s">
        <v>1</v>
      </c>
      <c r="C10" s="1" t="s">
        <v>7</v>
      </c>
      <c r="D10" s="1" t="s">
        <v>5</v>
      </c>
      <c r="F10" s="5">
        <v>1</v>
      </c>
      <c r="I10" s="5">
        <f t="shared" si="0"/>
        <v>1</v>
      </c>
      <c r="J10" s="1">
        <f>VLOOKUP(A10,'Deployment Ct Data'!A:K,7,FALSE)</f>
        <v>34.984000000000002</v>
      </c>
      <c r="K10" s="1">
        <f>VLOOKUP(A10,'Deployment Ct Data'!A:K,10,FALSE)</f>
        <v>-3.2890000000000015</v>
      </c>
      <c r="L10" s="1">
        <f>VLOOKUP(A10,'Deployment Ct Data'!A:K,8,FALSE)</f>
        <v>35.673000000000002</v>
      </c>
      <c r="M10" s="1">
        <f>VLOOKUP(A10,'Deployment Ct Data'!A:K,11,FALSE)</f>
        <v>-3.9780000000000015</v>
      </c>
      <c r="N10" s="1">
        <f>VLOOKUP(A10,'Deployment Ct Data'!A:K,9,FALSE)</f>
        <v>39.26</v>
      </c>
      <c r="O10" s="4">
        <f>VLOOKUP(A10,'Deployment Ct Data'!A:K,2,FALSE)</f>
        <v>44211</v>
      </c>
      <c r="P10" s="1">
        <f t="shared" si="1"/>
        <v>3</v>
      </c>
    </row>
    <row r="11" spans="1:16" x14ac:dyDescent="0.25">
      <c r="A11" s="5">
        <v>329</v>
      </c>
      <c r="B11" s="1" t="s">
        <v>1</v>
      </c>
      <c r="C11" s="1" t="s">
        <v>5</v>
      </c>
      <c r="F11" s="5">
        <v>1</v>
      </c>
      <c r="I11" s="5">
        <f t="shared" si="0"/>
        <v>1</v>
      </c>
      <c r="J11" s="1">
        <f>VLOOKUP(A11,'Deployment Ct Data'!A:K,7,FALSE)</f>
        <v>51</v>
      </c>
      <c r="K11" s="1">
        <f>VLOOKUP(A11,'Deployment Ct Data'!A:K,10,FALSE)</f>
        <v>0</v>
      </c>
      <c r="L11" s="1">
        <f>VLOOKUP(A11,'Deployment Ct Data'!A:K,8,FALSE)</f>
        <v>51</v>
      </c>
      <c r="M11" s="1">
        <f>VLOOKUP(A11,'Deployment Ct Data'!A:K,11,FALSE)</f>
        <v>0</v>
      </c>
      <c r="N11" s="1">
        <f>VLOOKUP(A11,'Deployment Ct Data'!A:K,9,FALSE)</f>
        <v>51</v>
      </c>
      <c r="O11" s="4">
        <f>VLOOKUP(A11,'Deployment Ct Data'!A:K,2,FALSE)</f>
        <v>44211</v>
      </c>
      <c r="P11" s="1">
        <f t="shared" si="1"/>
        <v>3</v>
      </c>
    </row>
    <row r="12" spans="1:16" x14ac:dyDescent="0.25">
      <c r="A12" s="5">
        <v>32</v>
      </c>
      <c r="B12" s="1" t="s">
        <v>0</v>
      </c>
      <c r="C12" s="1" t="s">
        <v>5</v>
      </c>
      <c r="E12" s="18"/>
      <c r="F12" s="5">
        <v>1</v>
      </c>
      <c r="I12" s="5">
        <f t="shared" si="0"/>
        <v>1</v>
      </c>
      <c r="J12" s="1">
        <f>VLOOKUP(A12,'Deployment Ct Data'!A:K,7,FALSE)</f>
        <v>29.751999999999999</v>
      </c>
      <c r="K12" s="1">
        <f>VLOOKUP(A12,'Deployment Ct Data'!A:K,10,FALSE)</f>
        <v>-0.57199999999999918</v>
      </c>
      <c r="L12" s="1">
        <f>VLOOKUP(A12,'Deployment Ct Data'!A:K,8,FALSE)</f>
        <v>30.404</v>
      </c>
      <c r="M12" s="1">
        <f>VLOOKUP(A12,'Deployment Ct Data'!A:K,11,FALSE)</f>
        <v>-1.2240000000000002</v>
      </c>
      <c r="N12" s="1">
        <f>VLOOKUP(A12,'Deployment Ct Data'!A:K,9,FALSE)</f>
        <v>30.466000000000001</v>
      </c>
      <c r="O12" s="4">
        <f>VLOOKUP(A12,'Deployment Ct Data'!A:K,2,FALSE)</f>
        <v>44212</v>
      </c>
      <c r="P12" s="1">
        <f t="shared" si="1"/>
        <v>4</v>
      </c>
    </row>
    <row r="13" spans="1:16" x14ac:dyDescent="0.25">
      <c r="A13" s="5">
        <v>181</v>
      </c>
      <c r="B13" s="1" t="s">
        <v>0</v>
      </c>
      <c r="C13" s="1" t="s">
        <v>5</v>
      </c>
      <c r="E13" s="18"/>
      <c r="F13" s="5">
        <v>1</v>
      </c>
      <c r="I13" s="5">
        <f t="shared" si="0"/>
        <v>1</v>
      </c>
      <c r="J13" s="1">
        <f>VLOOKUP(A13,'Deployment Ct Data'!A:K,7,FALSE)</f>
        <v>30.475000000000001</v>
      </c>
      <c r="K13" s="1">
        <f>VLOOKUP(A13,'Deployment Ct Data'!A:K,10,FALSE)</f>
        <v>-3.1630000000000003</v>
      </c>
      <c r="L13" s="1">
        <f>VLOOKUP(A13,'Deployment Ct Data'!A:K,8,FALSE)</f>
        <v>31.870999999999999</v>
      </c>
      <c r="M13" s="1">
        <f>VLOOKUP(A13,'Deployment Ct Data'!A:K,11,FALSE)</f>
        <v>-4.5589999999999975</v>
      </c>
      <c r="N13" s="1">
        <f>VLOOKUP(A13,'Deployment Ct Data'!A:K,9,FALSE)</f>
        <v>31.577999999999999</v>
      </c>
      <c r="O13" s="4">
        <f>VLOOKUP(A13,'Deployment Ct Data'!A:K,2,FALSE)</f>
        <v>44212</v>
      </c>
      <c r="P13" s="1">
        <f t="shared" si="1"/>
        <v>4</v>
      </c>
    </row>
    <row r="14" spans="1:16" x14ac:dyDescent="0.25">
      <c r="A14" s="5">
        <v>47</v>
      </c>
      <c r="B14" s="1" t="s">
        <v>0</v>
      </c>
      <c r="C14" s="1" t="s">
        <v>5</v>
      </c>
      <c r="E14" s="18"/>
      <c r="F14" s="5">
        <v>1</v>
      </c>
      <c r="I14" s="5">
        <f t="shared" si="0"/>
        <v>1</v>
      </c>
      <c r="J14" s="1">
        <f>VLOOKUP(A14,'Deployment Ct Data'!A:K,7,FALSE)</f>
        <v>30.954999999999998</v>
      </c>
      <c r="K14" s="1">
        <f>VLOOKUP(A14,'Deployment Ct Data'!A:K,10,FALSE)</f>
        <v>-2.3449999999999989</v>
      </c>
      <c r="L14" s="1">
        <f>VLOOKUP(A14,'Deployment Ct Data'!A:K,8,FALSE)</f>
        <v>32.765000000000001</v>
      </c>
      <c r="M14" s="1">
        <f>VLOOKUP(A14,'Deployment Ct Data'!A:K,11,FALSE)</f>
        <v>-4.1550000000000011</v>
      </c>
      <c r="N14" s="1">
        <f>VLOOKUP(A14,'Deployment Ct Data'!A:K,9,FALSE)</f>
        <v>32.524000000000001</v>
      </c>
      <c r="O14" s="4">
        <f>VLOOKUP(A14,'Deployment Ct Data'!A:K,2,FALSE)</f>
        <v>44212</v>
      </c>
      <c r="P14" s="1">
        <f t="shared" si="1"/>
        <v>4</v>
      </c>
    </row>
    <row r="15" spans="1:16" x14ac:dyDescent="0.25">
      <c r="A15" s="5">
        <v>302</v>
      </c>
      <c r="B15" s="1" t="s">
        <v>0</v>
      </c>
      <c r="C15" s="1" t="s">
        <v>5</v>
      </c>
      <c r="E15" s="18"/>
      <c r="F15" s="5">
        <v>1</v>
      </c>
      <c r="I15" s="5">
        <f t="shared" si="0"/>
        <v>1</v>
      </c>
      <c r="J15" s="1">
        <f>VLOOKUP(A15,'Deployment Ct Data'!A:K,7,FALSE)</f>
        <v>31.309000000000001</v>
      </c>
      <c r="K15" s="1">
        <f>VLOOKUP(A15,'Deployment Ct Data'!A:K,10,FALSE)</f>
        <v>0.68699999999999761</v>
      </c>
      <c r="L15" s="1">
        <f>VLOOKUP(A15,'Deployment Ct Data'!A:K,8,FALSE)</f>
        <v>32.081000000000003</v>
      </c>
      <c r="M15" s="1">
        <f>VLOOKUP(A15,'Deployment Ct Data'!A:K,11,FALSE)</f>
        <v>-8.5000000000004405E-2</v>
      </c>
      <c r="N15" s="1">
        <f>VLOOKUP(A15,'Deployment Ct Data'!A:K,9,FALSE)</f>
        <v>32.106000000000002</v>
      </c>
      <c r="O15" s="4">
        <f>VLOOKUP(A15,'Deployment Ct Data'!A:K,2,FALSE)</f>
        <v>44212</v>
      </c>
      <c r="P15" s="1">
        <f t="shared" si="1"/>
        <v>4</v>
      </c>
    </row>
    <row r="16" spans="1:16" x14ac:dyDescent="0.25">
      <c r="A16" s="5">
        <v>361</v>
      </c>
      <c r="B16" s="1" t="s">
        <v>0</v>
      </c>
      <c r="C16" s="1" t="s">
        <v>5</v>
      </c>
      <c r="E16" s="18"/>
      <c r="F16" s="5">
        <v>1</v>
      </c>
      <c r="I16" s="5">
        <f t="shared" si="0"/>
        <v>1</v>
      </c>
      <c r="J16" s="1">
        <f>VLOOKUP(A16,'Deployment Ct Data'!A:K,7,FALSE)</f>
        <v>42.725999999999999</v>
      </c>
      <c r="K16" s="1">
        <f>VLOOKUP(A16,'Deployment Ct Data'!A:K,10,FALSE)</f>
        <v>-9.588000000000001</v>
      </c>
      <c r="L16" s="1">
        <f>VLOOKUP(A16,'Deployment Ct Data'!A:K,8,FALSE)</f>
        <v>41.404000000000003</v>
      </c>
      <c r="M16" s="1">
        <f>VLOOKUP(A16,'Deployment Ct Data'!A:K,11,FALSE)</f>
        <v>-8.2660000000000053</v>
      </c>
      <c r="N16" s="1">
        <f>VLOOKUP(A16,'Deployment Ct Data'!A:K,9,FALSE)</f>
        <v>51</v>
      </c>
      <c r="O16" s="4">
        <f>VLOOKUP(A16,'Deployment Ct Data'!A:K,2,FALSE)</f>
        <v>44212</v>
      </c>
      <c r="P16" s="1">
        <f t="shared" si="1"/>
        <v>4</v>
      </c>
    </row>
    <row r="17" spans="1:16" x14ac:dyDescent="0.25">
      <c r="A17" s="5">
        <v>296</v>
      </c>
      <c r="B17" s="1" t="s">
        <v>0</v>
      </c>
      <c r="C17" s="1" t="s">
        <v>5</v>
      </c>
      <c r="E17" s="18"/>
      <c r="F17" s="5">
        <v>1</v>
      </c>
      <c r="I17" s="5">
        <f t="shared" si="0"/>
        <v>1</v>
      </c>
      <c r="J17" s="1">
        <f>VLOOKUP(A17,'Deployment Ct Data'!A:K,7,FALSE)</f>
        <v>51</v>
      </c>
      <c r="K17" s="1">
        <f>VLOOKUP(A17,'Deployment Ct Data'!A:K,10,FALSE)</f>
        <v>-15.540999999999997</v>
      </c>
      <c r="L17" s="1">
        <f>VLOOKUP(A17,'Deployment Ct Data'!A:K,8,FALSE)</f>
        <v>51</v>
      </c>
      <c r="M17" s="1">
        <f>VLOOKUP(A17,'Deployment Ct Data'!A:K,11,FALSE)</f>
        <v>-15.540999999999997</v>
      </c>
      <c r="N17" s="1">
        <f>VLOOKUP(A17,'Deployment Ct Data'!A:K,9,FALSE)</f>
        <v>51</v>
      </c>
      <c r="O17" s="4">
        <f>VLOOKUP(A17,'Deployment Ct Data'!A:K,2,FALSE)</f>
        <v>44212</v>
      </c>
      <c r="P17" s="1">
        <f t="shared" si="1"/>
        <v>4</v>
      </c>
    </row>
    <row r="18" spans="1:16" x14ac:dyDescent="0.25">
      <c r="A18" s="5">
        <v>250</v>
      </c>
      <c r="B18" s="1" t="s">
        <v>2</v>
      </c>
      <c r="E18" s="1" t="s">
        <v>5</v>
      </c>
      <c r="F18" s="6">
        <v>1</v>
      </c>
      <c r="I18" s="5">
        <f t="shared" si="0"/>
        <v>1</v>
      </c>
      <c r="J18" s="1">
        <f>VLOOKUP(A18,'Deployment Ct Data'!A:K,7,FALSE)</f>
        <v>32.905000000000001</v>
      </c>
      <c r="K18" s="1">
        <f>VLOOKUP(A18,'Deployment Ct Data'!A:K,10,FALSE)</f>
        <v>6.6359999999999957</v>
      </c>
      <c r="L18" s="1">
        <f>VLOOKUP(A18,'Deployment Ct Data'!A:K,8,FALSE)</f>
        <v>33.186</v>
      </c>
      <c r="M18" s="1">
        <f>VLOOKUP(A18,'Deployment Ct Data'!A:K,11,FALSE)</f>
        <v>6.3549999999999969</v>
      </c>
      <c r="N18" s="1">
        <f>VLOOKUP(A18,'Deployment Ct Data'!A:K,9,FALSE)</f>
        <v>33.781999999999996</v>
      </c>
      <c r="O18" s="4">
        <f>VLOOKUP(A18,'Deployment Ct Data'!A:K,2,FALSE)</f>
        <v>44214</v>
      </c>
      <c r="P18" s="1">
        <f t="shared" si="1"/>
        <v>6</v>
      </c>
    </row>
    <row r="19" spans="1:16" x14ac:dyDescent="0.25">
      <c r="A19" s="5">
        <v>314</v>
      </c>
      <c r="B19" s="1" t="s">
        <v>2</v>
      </c>
      <c r="C19" s="1" t="s">
        <v>5</v>
      </c>
      <c r="E19" s="18"/>
      <c r="F19" s="5">
        <v>1</v>
      </c>
      <c r="I19" s="5">
        <f t="shared" si="0"/>
        <v>1</v>
      </c>
      <c r="J19" s="1">
        <f>VLOOKUP(A19,'Deployment Ct Data'!A:K,7,FALSE)</f>
        <v>33.25</v>
      </c>
      <c r="K19" s="1">
        <f>VLOOKUP(A19,'Deployment Ct Data'!A:K,10,FALSE)</f>
        <v>-1.2899999999999991</v>
      </c>
      <c r="L19" s="1">
        <f>VLOOKUP(A19,'Deployment Ct Data'!A:K,8,FALSE)</f>
        <v>33.341999999999999</v>
      </c>
      <c r="M19" s="1">
        <f>VLOOKUP(A19,'Deployment Ct Data'!A:K,11,FALSE)</f>
        <v>-1.3819999999999979</v>
      </c>
      <c r="N19" s="1">
        <f>VLOOKUP(A19,'Deployment Ct Data'!A:K,9,FALSE)</f>
        <v>33.951999999999998</v>
      </c>
      <c r="O19" s="4">
        <f>VLOOKUP(A19,'Deployment Ct Data'!A:K,2,FALSE)</f>
        <v>44214</v>
      </c>
      <c r="P19" s="1">
        <f t="shared" si="1"/>
        <v>6</v>
      </c>
    </row>
    <row r="20" spans="1:16" x14ac:dyDescent="0.25">
      <c r="A20" s="5">
        <v>379</v>
      </c>
      <c r="B20" s="1" t="s">
        <v>0</v>
      </c>
      <c r="C20" s="1" t="s">
        <v>5</v>
      </c>
      <c r="E20" s="18"/>
      <c r="F20" s="5">
        <v>1</v>
      </c>
      <c r="I20" s="5">
        <f t="shared" si="0"/>
        <v>1</v>
      </c>
      <c r="J20" s="1">
        <f>VLOOKUP(A20,'Deployment Ct Data'!A:K,7,FALSE)</f>
        <v>25.821999999999999</v>
      </c>
      <c r="K20" s="1">
        <f>VLOOKUP(A20,'Deployment Ct Data'!A:K,10,FALSE)</f>
        <v>5.1509999999999998</v>
      </c>
      <c r="L20" s="1">
        <f>VLOOKUP(A20,'Deployment Ct Data'!A:K,8,FALSE)</f>
        <v>30.788</v>
      </c>
      <c r="M20" s="1">
        <f>VLOOKUP(A20,'Deployment Ct Data'!A:K,11,FALSE)</f>
        <v>0.18499999999999872</v>
      </c>
      <c r="N20" s="1">
        <f>VLOOKUP(A20,'Deployment Ct Data'!A:K,9,FALSE)</f>
        <v>28.852</v>
      </c>
      <c r="O20" s="4">
        <f>VLOOKUP(A20,'Deployment Ct Data'!A:K,2,FALSE)</f>
        <v>44215</v>
      </c>
      <c r="P20" s="1">
        <f t="shared" si="1"/>
        <v>7</v>
      </c>
    </row>
    <row r="21" spans="1:16" x14ac:dyDescent="0.25">
      <c r="A21" s="5">
        <v>121</v>
      </c>
      <c r="B21" s="1" t="s">
        <v>0</v>
      </c>
      <c r="C21" s="1" t="s">
        <v>5</v>
      </c>
      <c r="E21" s="18"/>
      <c r="F21" s="5">
        <v>1</v>
      </c>
      <c r="I21" s="5">
        <f t="shared" si="0"/>
        <v>1</v>
      </c>
      <c r="J21" s="1">
        <f>VLOOKUP(A21,'Deployment Ct Data'!A:K,7,FALSE)</f>
        <v>26.227</v>
      </c>
      <c r="K21" s="1">
        <f>VLOOKUP(A21,'Deployment Ct Data'!A:K,10,FALSE)</f>
        <v>3.463000000000001</v>
      </c>
      <c r="L21" s="1">
        <f>VLOOKUP(A21,'Deployment Ct Data'!A:K,8,FALSE)</f>
        <v>28.838999999999999</v>
      </c>
      <c r="M21" s="1">
        <f>VLOOKUP(A21,'Deployment Ct Data'!A:K,11,FALSE)</f>
        <v>0.85100000000000264</v>
      </c>
      <c r="N21" s="1">
        <f>VLOOKUP(A21,'Deployment Ct Data'!A:K,9,FALSE)</f>
        <v>27.431999999999999</v>
      </c>
      <c r="O21" s="4">
        <f>VLOOKUP(A21,'Deployment Ct Data'!A:K,2,FALSE)</f>
        <v>44215</v>
      </c>
      <c r="P21" s="1">
        <f t="shared" si="1"/>
        <v>7</v>
      </c>
    </row>
    <row r="22" spans="1:16" x14ac:dyDescent="0.25">
      <c r="A22" s="5">
        <v>323</v>
      </c>
      <c r="B22" s="1" t="s">
        <v>0</v>
      </c>
      <c r="C22" s="1" t="s">
        <v>5</v>
      </c>
      <c r="E22" s="18"/>
      <c r="F22" s="5">
        <v>1</v>
      </c>
      <c r="I22" s="5">
        <f t="shared" si="0"/>
        <v>1</v>
      </c>
      <c r="J22" s="1">
        <f>VLOOKUP(A22,'Deployment Ct Data'!A:K,7,FALSE)</f>
        <v>36.345999999999997</v>
      </c>
      <c r="K22" s="1">
        <f>VLOOKUP(A22,'Deployment Ct Data'!A:K,10,FALSE)</f>
        <v>-7.3469999999999978</v>
      </c>
      <c r="L22" s="1">
        <f>VLOOKUP(A22,'Deployment Ct Data'!A:K,8,FALSE)</f>
        <v>39.453000000000003</v>
      </c>
      <c r="M22" s="1">
        <f>VLOOKUP(A22,'Deployment Ct Data'!A:K,11,FALSE)</f>
        <v>-10.454000000000004</v>
      </c>
      <c r="N22" s="1">
        <f>VLOOKUP(A22,'Deployment Ct Data'!A:K,9,FALSE)</f>
        <v>41.953000000000003</v>
      </c>
      <c r="O22" s="4">
        <f>VLOOKUP(A22,'Deployment Ct Data'!A:K,2,FALSE)</f>
        <v>44215</v>
      </c>
      <c r="P22" s="1">
        <f t="shared" si="1"/>
        <v>7</v>
      </c>
    </row>
    <row r="23" spans="1:16" x14ac:dyDescent="0.25">
      <c r="A23" s="5">
        <v>161</v>
      </c>
      <c r="B23" s="1" t="s">
        <v>0</v>
      </c>
      <c r="C23" s="1" t="s">
        <v>5</v>
      </c>
      <c r="E23" s="18"/>
      <c r="F23" s="5">
        <v>1</v>
      </c>
      <c r="I23" s="5">
        <f t="shared" si="0"/>
        <v>1</v>
      </c>
      <c r="J23" s="1">
        <f>VLOOKUP(A23,'Deployment Ct Data'!A:K,7,FALSE)</f>
        <v>29.814</v>
      </c>
      <c r="K23" s="1">
        <f>VLOOKUP(A23,'Deployment Ct Data'!A:K,10,FALSE)</f>
        <v>0.63400000000000034</v>
      </c>
      <c r="L23" s="1">
        <f>VLOOKUP(A23,'Deployment Ct Data'!A:K,8,FALSE)</f>
        <v>30.440999999999999</v>
      </c>
      <c r="M23" s="1">
        <f>VLOOKUP(A23,'Deployment Ct Data'!A:K,11,FALSE)</f>
        <v>7.0000000000014495E-3</v>
      </c>
      <c r="N23" s="1">
        <f>VLOOKUP(A23,'Deployment Ct Data'!A:K,9,FALSE)</f>
        <v>30.622</v>
      </c>
      <c r="O23" s="4">
        <f>VLOOKUP(A23,'Deployment Ct Data'!A:K,2,FALSE)</f>
        <v>44216</v>
      </c>
      <c r="P23" s="1">
        <f t="shared" si="1"/>
        <v>8</v>
      </c>
    </row>
    <row r="24" spans="1:16" x14ac:dyDescent="0.25">
      <c r="A24" s="5">
        <v>87</v>
      </c>
      <c r="B24" s="1" t="s">
        <v>0</v>
      </c>
      <c r="E24" s="18" t="s">
        <v>5</v>
      </c>
      <c r="F24" s="6">
        <v>1</v>
      </c>
      <c r="I24" s="5">
        <f t="shared" si="0"/>
        <v>1</v>
      </c>
      <c r="J24" s="1">
        <f>VLOOKUP(A24,'Deployment Ct Data'!A:K,7,FALSE)</f>
        <v>27.297999999999998</v>
      </c>
      <c r="K24" s="1">
        <f>VLOOKUP(A24,'Deployment Ct Data'!A:K,10,FALSE)</f>
        <v>3.0020000000000024</v>
      </c>
      <c r="L24" s="1">
        <f>VLOOKUP(A24,'Deployment Ct Data'!A:K,8,FALSE)</f>
        <v>28.111000000000001</v>
      </c>
      <c r="M24" s="1">
        <f>VLOOKUP(A24,'Deployment Ct Data'!A:K,11,FALSE)</f>
        <v>2.1890000000000001</v>
      </c>
      <c r="N24" s="1">
        <f>VLOOKUP(A24,'Deployment Ct Data'!A:K,9,FALSE)</f>
        <v>29.515000000000001</v>
      </c>
      <c r="O24" s="4">
        <f>VLOOKUP(A24,'Deployment Ct Data'!A:K,2,FALSE)</f>
        <v>44217</v>
      </c>
      <c r="P24" s="1">
        <f t="shared" si="1"/>
        <v>9</v>
      </c>
    </row>
    <row r="25" spans="1:16" x14ac:dyDescent="0.25">
      <c r="A25" s="5">
        <v>41</v>
      </c>
      <c r="B25" s="1" t="s">
        <v>0</v>
      </c>
      <c r="E25" s="1" t="s">
        <v>5</v>
      </c>
      <c r="F25" s="6">
        <v>1</v>
      </c>
      <c r="I25" s="5">
        <f t="shared" si="0"/>
        <v>1</v>
      </c>
      <c r="J25" s="1">
        <f>VLOOKUP(A25,'Deployment Ct Data'!A:K,7,FALSE)</f>
        <v>34.755000000000003</v>
      </c>
      <c r="K25" s="1">
        <f>VLOOKUP(A25,'Deployment Ct Data'!A:K,10,FALSE)</f>
        <v>-7.208000000000002</v>
      </c>
      <c r="L25" s="1">
        <f>VLOOKUP(A25,'Deployment Ct Data'!A:K,8,FALSE)</f>
        <v>41.234000000000002</v>
      </c>
      <c r="M25" s="1">
        <f>VLOOKUP(A25,'Deployment Ct Data'!A:K,11,FALSE)</f>
        <v>-13.687000000000001</v>
      </c>
      <c r="N25" s="1">
        <f>VLOOKUP(A25,'Deployment Ct Data'!A:K,9,FALSE)</f>
        <v>51</v>
      </c>
      <c r="O25" s="4">
        <f>VLOOKUP(A25,'Deployment Ct Data'!A:K,2,FALSE)</f>
        <v>44218</v>
      </c>
      <c r="P25" s="1">
        <f t="shared" si="1"/>
        <v>10</v>
      </c>
    </row>
    <row r="26" spans="1:16" x14ac:dyDescent="0.25">
      <c r="A26" s="5">
        <v>138</v>
      </c>
      <c r="B26" s="1" t="s">
        <v>1</v>
      </c>
      <c r="C26" s="1" t="s">
        <v>7</v>
      </c>
      <c r="D26" s="1" t="s">
        <v>5</v>
      </c>
      <c r="F26" s="5">
        <v>1</v>
      </c>
      <c r="I26" s="5">
        <f t="shared" si="0"/>
        <v>1</v>
      </c>
      <c r="J26" s="1">
        <f>VLOOKUP(A26,'Deployment Ct Data'!A:K,7,FALSE)</f>
        <v>32.396000000000001</v>
      </c>
      <c r="K26" s="1">
        <f>VLOOKUP(A26,'Deployment Ct Data'!A:K,10,FALSE)</f>
        <v>15.354999999999997</v>
      </c>
      <c r="L26" s="1">
        <f>VLOOKUP(A26,'Deployment Ct Data'!A:K,8,FALSE)</f>
        <v>32.667999999999999</v>
      </c>
      <c r="M26" s="1">
        <f>VLOOKUP(A26,'Deployment Ct Data'!A:K,11,FALSE)</f>
        <v>15.082999999999998</v>
      </c>
      <c r="N26" s="1">
        <f>VLOOKUP(A26,'Deployment Ct Data'!A:K,9,FALSE)</f>
        <v>34.341999999999999</v>
      </c>
      <c r="O26" s="4">
        <f>VLOOKUP(A26,'Deployment Ct Data'!A:K,2,FALSE)</f>
        <v>44220</v>
      </c>
      <c r="P26" s="1">
        <f t="shared" si="1"/>
        <v>12</v>
      </c>
    </row>
    <row r="27" spans="1:16" x14ac:dyDescent="0.25">
      <c r="A27" s="5">
        <v>128</v>
      </c>
      <c r="B27" s="1" t="s">
        <v>0</v>
      </c>
      <c r="C27" s="1" t="s">
        <v>5</v>
      </c>
      <c r="F27" s="6">
        <v>1</v>
      </c>
      <c r="I27" s="5">
        <f t="shared" si="0"/>
        <v>1</v>
      </c>
      <c r="J27" s="1">
        <f>VLOOKUP(A27,'Deployment Ct Data'!A:K,7,FALSE)</f>
        <v>37.027000000000001</v>
      </c>
      <c r="K27" s="1">
        <f>VLOOKUP(A27,'Deployment Ct Data'!A:K,10,FALSE)</f>
        <v>-4.855000000000004</v>
      </c>
      <c r="L27" s="1">
        <f>VLOOKUP(A27,'Deployment Ct Data'!A:K,8,FALSE)</f>
        <v>46.582999999999998</v>
      </c>
      <c r="M27" s="1">
        <f>VLOOKUP(A27,'Deployment Ct Data'!A:K,11,FALSE)</f>
        <v>-14.411000000000001</v>
      </c>
      <c r="N27" s="1">
        <f>VLOOKUP(A27,'Deployment Ct Data'!A:K,9,FALSE)</f>
        <v>51</v>
      </c>
      <c r="O27" s="4">
        <f>VLOOKUP(A27,'Deployment Ct Data'!A:K,2,FALSE)</f>
        <v>44220</v>
      </c>
      <c r="P27" s="1">
        <f t="shared" si="1"/>
        <v>12</v>
      </c>
    </row>
    <row r="28" spans="1:16" x14ac:dyDescent="0.25">
      <c r="A28" s="5">
        <v>347</v>
      </c>
      <c r="B28" s="1" t="s">
        <v>0</v>
      </c>
      <c r="C28" s="1" t="s">
        <v>5</v>
      </c>
      <c r="E28" s="18"/>
      <c r="F28" s="5">
        <v>1</v>
      </c>
      <c r="I28" s="5">
        <f t="shared" si="0"/>
        <v>1</v>
      </c>
      <c r="J28" s="1">
        <f>VLOOKUP(A28,'Deployment Ct Data'!A:K,7,FALSE)</f>
        <v>27.96</v>
      </c>
      <c r="K28" s="1">
        <f>VLOOKUP(A28,'Deployment Ct Data'!A:K,10,FALSE)</f>
        <v>8.0829999999999984</v>
      </c>
      <c r="L28" s="1">
        <f>VLOOKUP(A28,'Deployment Ct Data'!A:K,8,FALSE)</f>
        <v>28.827000000000002</v>
      </c>
      <c r="M28" s="1">
        <f>VLOOKUP(A28,'Deployment Ct Data'!A:K,11,FALSE)</f>
        <v>7.2159999999999975</v>
      </c>
      <c r="N28" s="1">
        <f>VLOOKUP(A28,'Deployment Ct Data'!A:K,9,FALSE)</f>
        <v>28.890999999999998</v>
      </c>
      <c r="O28" s="4">
        <f>VLOOKUP(A28,'Deployment Ct Data'!A:K,2,FALSE)</f>
        <v>44222</v>
      </c>
      <c r="P28" s="1">
        <f t="shared" si="1"/>
        <v>14</v>
      </c>
    </row>
    <row r="29" spans="1:16" x14ac:dyDescent="0.25">
      <c r="A29" s="5">
        <v>293</v>
      </c>
      <c r="B29" s="18" t="s">
        <v>0</v>
      </c>
      <c r="C29" s="1" t="s">
        <v>5</v>
      </c>
      <c r="F29" s="5">
        <v>1</v>
      </c>
      <c r="I29" s="5">
        <f t="shared" si="0"/>
        <v>1</v>
      </c>
      <c r="J29" s="1">
        <f>VLOOKUP(A29,'Deployment Ct Data'!A:K,7,FALSE)</f>
        <v>35.613999999999997</v>
      </c>
      <c r="K29" s="1">
        <f>VLOOKUP(A29,'Deployment Ct Data'!A:K,10,FALSE)</f>
        <v>-1.4789999999999992</v>
      </c>
      <c r="L29" s="1">
        <f>VLOOKUP(A29,'Deployment Ct Data'!A:K,8,FALSE)</f>
        <v>44.223999999999997</v>
      </c>
      <c r="M29" s="1">
        <f>VLOOKUP(A29,'Deployment Ct Data'!A:K,11,FALSE)</f>
        <v>-10.088999999999999</v>
      </c>
      <c r="N29" s="1">
        <f>VLOOKUP(A29,'Deployment Ct Data'!A:K,9,FALSE)</f>
        <v>51</v>
      </c>
      <c r="O29" s="4">
        <f>VLOOKUP(A29,'Deployment Ct Data'!A:K,2,FALSE)</f>
        <v>44223</v>
      </c>
      <c r="P29" s="1">
        <f t="shared" si="1"/>
        <v>15</v>
      </c>
    </row>
    <row r="30" spans="1:16" x14ac:dyDescent="0.25">
      <c r="A30" s="5">
        <v>178</v>
      </c>
      <c r="B30" s="1" t="s">
        <v>0</v>
      </c>
      <c r="C30" s="1" t="s">
        <v>5</v>
      </c>
      <c r="F30" s="5">
        <v>1</v>
      </c>
      <c r="I30" s="5">
        <f t="shared" si="0"/>
        <v>1</v>
      </c>
      <c r="J30" s="1">
        <f>VLOOKUP(A30,'Deployment Ct Data'!A:K,7,FALSE)</f>
        <v>29.96</v>
      </c>
      <c r="K30" s="1">
        <f>VLOOKUP(A30,'Deployment Ct Data'!A:K,10,FALSE)</f>
        <v>1.9149999999999991</v>
      </c>
      <c r="L30" s="1">
        <f>VLOOKUP(A30,'Deployment Ct Data'!A:K,8,FALSE)</f>
        <v>31.751999999999999</v>
      </c>
      <c r="M30" s="1">
        <f>VLOOKUP(A30,'Deployment Ct Data'!A:K,11,FALSE)</f>
        <v>0.12300000000000111</v>
      </c>
      <c r="N30" s="1">
        <f>VLOOKUP(A30,'Deployment Ct Data'!A:K,9,FALSE)</f>
        <v>33.122</v>
      </c>
      <c r="O30" s="4">
        <f>VLOOKUP(A30,'Deployment Ct Data'!A:K,2,FALSE)</f>
        <v>44224</v>
      </c>
      <c r="P30" s="1">
        <f t="shared" si="1"/>
        <v>16</v>
      </c>
    </row>
    <row r="31" spans="1:16" x14ac:dyDescent="0.25">
      <c r="A31" s="5">
        <v>271</v>
      </c>
      <c r="B31" s="1" t="s">
        <v>0</v>
      </c>
      <c r="C31" s="1" t="s">
        <v>5</v>
      </c>
      <c r="F31" s="6">
        <v>1</v>
      </c>
      <c r="I31" s="5">
        <f t="shared" si="0"/>
        <v>1</v>
      </c>
      <c r="J31" s="1">
        <f>VLOOKUP(A31,'Deployment Ct Data'!A:K,7,FALSE)</f>
        <v>22.95</v>
      </c>
      <c r="K31" s="1">
        <f>VLOOKUP(A31,'Deployment Ct Data'!A:K,10,FALSE)</f>
        <v>8.4329999999999998</v>
      </c>
      <c r="L31" s="1">
        <f>VLOOKUP(A31,'Deployment Ct Data'!A:K,8,FALSE)</f>
        <v>23.608000000000001</v>
      </c>
      <c r="M31" s="1">
        <f>VLOOKUP(A31,'Deployment Ct Data'!A:K,11,FALSE)</f>
        <v>7.7749999999999986</v>
      </c>
      <c r="N31" s="1">
        <f>VLOOKUP(A31,'Deployment Ct Data'!A:K,9,FALSE)</f>
        <v>23.812999999999999</v>
      </c>
      <c r="O31" s="4">
        <f>VLOOKUP(A31,'Deployment Ct Data'!A:K,2,FALSE)</f>
        <v>44225</v>
      </c>
      <c r="P31" s="1">
        <f t="shared" si="1"/>
        <v>17</v>
      </c>
    </row>
    <row r="32" spans="1:16" x14ac:dyDescent="0.25">
      <c r="A32" s="5">
        <v>363</v>
      </c>
      <c r="B32" s="1" t="s">
        <v>0</v>
      </c>
      <c r="C32" s="1" t="s">
        <v>5</v>
      </c>
      <c r="E32" s="18"/>
      <c r="F32" s="6">
        <v>1</v>
      </c>
      <c r="I32" s="5">
        <f t="shared" si="0"/>
        <v>1</v>
      </c>
      <c r="J32" s="1">
        <f>VLOOKUP(A32,'Deployment Ct Data'!A:K,7,FALSE)</f>
        <v>27.276</v>
      </c>
      <c r="K32" s="1">
        <f>VLOOKUP(A32,'Deployment Ct Data'!A:K,10,FALSE)</f>
        <v>2.4430000000000014</v>
      </c>
      <c r="L32" s="1">
        <f>VLOOKUP(A32,'Deployment Ct Data'!A:K,8,FALSE)</f>
        <v>28.527000000000001</v>
      </c>
      <c r="M32" s="1">
        <f>VLOOKUP(A32,'Deployment Ct Data'!A:K,11,FALSE)</f>
        <v>1.1920000000000002</v>
      </c>
      <c r="N32" s="1">
        <f>VLOOKUP(A32,'Deployment Ct Data'!A:K,9,FALSE)</f>
        <v>28.67</v>
      </c>
      <c r="O32" s="4">
        <f>VLOOKUP(A32,'Deployment Ct Data'!A:K,2,FALSE)</f>
        <v>44225</v>
      </c>
      <c r="P32" s="1">
        <f t="shared" si="1"/>
        <v>17</v>
      </c>
    </row>
    <row r="33" spans="1:16" x14ac:dyDescent="0.25">
      <c r="A33" s="5">
        <v>183</v>
      </c>
      <c r="B33" s="1" t="s">
        <v>0</v>
      </c>
      <c r="C33" s="1" t="s">
        <v>5</v>
      </c>
      <c r="E33" s="18"/>
      <c r="F33" s="6">
        <v>1</v>
      </c>
      <c r="I33" s="5">
        <f t="shared" si="0"/>
        <v>1</v>
      </c>
      <c r="J33" s="1">
        <f>VLOOKUP(A33,'Deployment Ct Data'!A:K,7,FALSE)</f>
        <v>27.78</v>
      </c>
      <c r="K33" s="1">
        <f>VLOOKUP(A33,'Deployment Ct Data'!A:K,10,FALSE)</f>
        <v>2.4079999999999977</v>
      </c>
      <c r="L33" s="1">
        <f>VLOOKUP(A33,'Deployment Ct Data'!A:K,8,FALSE)</f>
        <v>28.876999999999999</v>
      </c>
      <c r="M33" s="1">
        <f>VLOOKUP(A33,'Deployment Ct Data'!A:K,11,FALSE)</f>
        <v>1.3109999999999999</v>
      </c>
      <c r="N33" s="1">
        <f>VLOOKUP(A33,'Deployment Ct Data'!A:K,9,FALSE)</f>
        <v>29.422000000000001</v>
      </c>
      <c r="O33" s="4">
        <f>VLOOKUP(A33,'Deployment Ct Data'!A:K,2,FALSE)</f>
        <v>44225</v>
      </c>
      <c r="P33" s="1">
        <f t="shared" si="1"/>
        <v>17</v>
      </c>
    </row>
    <row r="34" spans="1:16" x14ac:dyDescent="0.25">
      <c r="A34" s="5">
        <v>63</v>
      </c>
      <c r="B34" s="1" t="s">
        <v>0</v>
      </c>
      <c r="C34" s="1" t="s">
        <v>5</v>
      </c>
      <c r="F34" s="5">
        <v>1</v>
      </c>
      <c r="I34" s="5">
        <f t="shared" si="0"/>
        <v>1</v>
      </c>
      <c r="J34" s="1">
        <f>VLOOKUP(A34,'Deployment Ct Data'!A:K,7,FALSE)</f>
        <v>29.402000000000001</v>
      </c>
      <c r="K34" s="1">
        <f>VLOOKUP(A34,'Deployment Ct Data'!A:K,10,FALSE)</f>
        <v>1.1340000000000003</v>
      </c>
      <c r="L34" s="1">
        <f>VLOOKUP(A34,'Deployment Ct Data'!A:K,8,FALSE)</f>
        <v>29.911000000000001</v>
      </c>
      <c r="M34" s="1">
        <f>VLOOKUP(A34,'Deployment Ct Data'!A:K,11,FALSE)</f>
        <v>0.625</v>
      </c>
      <c r="N34" s="1">
        <f>VLOOKUP(A34,'Deployment Ct Data'!A:K,9,FALSE)</f>
        <v>30.305</v>
      </c>
      <c r="O34" s="4">
        <f>VLOOKUP(A34,'Deployment Ct Data'!A:K,2,FALSE)</f>
        <v>44225</v>
      </c>
      <c r="P34" s="1">
        <f t="shared" si="1"/>
        <v>17</v>
      </c>
    </row>
    <row r="35" spans="1:16" x14ac:dyDescent="0.25">
      <c r="A35" s="5">
        <v>376</v>
      </c>
      <c r="B35" s="1" t="s">
        <v>0</v>
      </c>
      <c r="C35" s="1" t="s">
        <v>5</v>
      </c>
      <c r="E35" s="18"/>
      <c r="F35" s="6">
        <v>1</v>
      </c>
      <c r="I35" s="5">
        <f t="shared" si="0"/>
        <v>1</v>
      </c>
      <c r="J35" s="1">
        <f>VLOOKUP(A35,'Deployment Ct Data'!A:K,7,FALSE)</f>
        <v>29.783999999999999</v>
      </c>
      <c r="K35" s="1">
        <f>VLOOKUP(A35,'Deployment Ct Data'!A:K,10,FALSE)</f>
        <v>0.12300000000000111</v>
      </c>
      <c r="L35" s="1">
        <f>VLOOKUP(A35,'Deployment Ct Data'!A:K,8,FALSE)</f>
        <v>30.396999999999998</v>
      </c>
      <c r="M35" s="1">
        <f>VLOOKUP(A35,'Deployment Ct Data'!A:K,11,FALSE)</f>
        <v>-0.48999999999999844</v>
      </c>
      <c r="N35" s="1">
        <f>VLOOKUP(A35,'Deployment Ct Data'!A:K,9,FALSE)</f>
        <v>30.760999999999999</v>
      </c>
      <c r="O35" s="4">
        <f>VLOOKUP(A35,'Deployment Ct Data'!A:K,2,FALSE)</f>
        <v>44225</v>
      </c>
      <c r="P35" s="1">
        <f t="shared" si="1"/>
        <v>17</v>
      </c>
    </row>
    <row r="36" spans="1:16" x14ac:dyDescent="0.25">
      <c r="A36" s="5">
        <v>247</v>
      </c>
      <c r="B36" s="1" t="s">
        <v>0</v>
      </c>
      <c r="E36" s="1" t="s">
        <v>5</v>
      </c>
      <c r="F36" s="6">
        <v>1</v>
      </c>
      <c r="I36" s="5">
        <f t="shared" si="0"/>
        <v>1</v>
      </c>
      <c r="J36" s="1">
        <f>VLOOKUP(A36,'Deployment Ct Data'!A:K,7,FALSE)</f>
        <v>17.937000000000001</v>
      </c>
      <c r="K36" s="1">
        <f>VLOOKUP(A36,'Deployment Ct Data'!A:K,10,FALSE)</f>
        <v>26.938999999999997</v>
      </c>
      <c r="L36" s="1">
        <f>VLOOKUP(A36,'Deployment Ct Data'!A:K,8,FALSE)</f>
        <v>18.504000000000001</v>
      </c>
      <c r="M36" s="1">
        <f>VLOOKUP(A36,'Deployment Ct Data'!A:K,11,FALSE)</f>
        <v>26.371999999999996</v>
      </c>
      <c r="N36" s="1">
        <f>VLOOKUP(A36,'Deployment Ct Data'!A:K,9,FALSE)</f>
        <v>18.53</v>
      </c>
      <c r="O36" s="4">
        <f>VLOOKUP(A36,'Deployment Ct Data'!A:K,2,FALSE)</f>
        <v>44229</v>
      </c>
      <c r="P36" s="1">
        <f t="shared" si="1"/>
        <v>21</v>
      </c>
    </row>
    <row r="37" spans="1:16" x14ac:dyDescent="0.25">
      <c r="A37" s="5">
        <v>270</v>
      </c>
      <c r="B37" s="1" t="s">
        <v>0</v>
      </c>
      <c r="C37" s="1" t="s">
        <v>5</v>
      </c>
      <c r="F37" s="6">
        <v>1</v>
      </c>
      <c r="I37" s="5">
        <f t="shared" si="0"/>
        <v>1</v>
      </c>
      <c r="J37" s="1">
        <f>VLOOKUP(A37,'Deployment Ct Data'!A:K,7,FALSE)</f>
        <v>22.044</v>
      </c>
      <c r="K37" s="1">
        <f>VLOOKUP(A37,'Deployment Ct Data'!A:K,10,FALSE)</f>
        <v>20.029999999999998</v>
      </c>
      <c r="L37" s="1">
        <f>VLOOKUP(A37,'Deployment Ct Data'!A:K,8,FALSE)</f>
        <v>23.081</v>
      </c>
      <c r="M37" s="1">
        <f>VLOOKUP(A37,'Deployment Ct Data'!A:K,11,FALSE)</f>
        <v>18.992999999999999</v>
      </c>
      <c r="N37" s="1">
        <f>VLOOKUP(A37,'Deployment Ct Data'!A:K,9,FALSE)</f>
        <v>23.581</v>
      </c>
      <c r="O37" s="4">
        <f>VLOOKUP(A37,'Deployment Ct Data'!A:K,2,FALSE)</f>
        <v>44229</v>
      </c>
      <c r="P37" s="1">
        <f t="shared" si="1"/>
        <v>21</v>
      </c>
    </row>
    <row r="38" spans="1:16" x14ac:dyDescent="0.25">
      <c r="A38" s="5">
        <v>180</v>
      </c>
      <c r="B38" s="1" t="s">
        <v>0</v>
      </c>
      <c r="C38" s="1" t="s">
        <v>5</v>
      </c>
      <c r="F38" s="6">
        <v>1</v>
      </c>
      <c r="I38" s="5">
        <f t="shared" si="0"/>
        <v>1</v>
      </c>
      <c r="J38" s="1">
        <f>VLOOKUP(A38,'Deployment Ct Data'!A:K,7,FALSE)</f>
        <v>24.382000000000001</v>
      </c>
      <c r="K38" s="1">
        <f>VLOOKUP(A38,'Deployment Ct Data'!A:K,10,FALSE)</f>
        <v>26.617999999999999</v>
      </c>
      <c r="L38" s="1">
        <f>VLOOKUP(A38,'Deployment Ct Data'!A:K,8,FALSE)</f>
        <v>24.015000000000001</v>
      </c>
      <c r="M38" s="1">
        <f>VLOOKUP(A38,'Deployment Ct Data'!A:K,11,FALSE)</f>
        <v>26.984999999999999</v>
      </c>
      <c r="N38" s="1">
        <f>VLOOKUP(A38,'Deployment Ct Data'!A:K,9,FALSE)</f>
        <v>24.55</v>
      </c>
      <c r="O38" s="4">
        <f>VLOOKUP(A38,'Deployment Ct Data'!A:K,2,FALSE)</f>
        <v>44229</v>
      </c>
      <c r="P38" s="1">
        <f t="shared" si="1"/>
        <v>21</v>
      </c>
    </row>
    <row r="39" spans="1:16" x14ac:dyDescent="0.25">
      <c r="A39" s="5">
        <v>118</v>
      </c>
      <c r="B39" s="1" t="s">
        <v>0</v>
      </c>
      <c r="C39" s="1" t="s">
        <v>5</v>
      </c>
      <c r="E39" s="18"/>
      <c r="F39" s="6">
        <v>1</v>
      </c>
      <c r="I39" s="5">
        <f t="shared" si="0"/>
        <v>1</v>
      </c>
      <c r="J39" s="1">
        <f>VLOOKUP(A39,'Deployment Ct Data'!A:K,7,FALSE)</f>
        <v>24.893999999999998</v>
      </c>
      <c r="K39" s="1">
        <f>VLOOKUP(A39,'Deployment Ct Data'!A:K,10,FALSE)</f>
        <v>19.552</v>
      </c>
      <c r="L39" s="1">
        <f>VLOOKUP(A39,'Deployment Ct Data'!A:K,8,FALSE)</f>
        <v>26.018000000000001</v>
      </c>
      <c r="M39" s="1">
        <f>VLOOKUP(A39,'Deployment Ct Data'!A:K,11,FALSE)</f>
        <v>18.427999999999997</v>
      </c>
      <c r="N39" s="1">
        <f>VLOOKUP(A39,'Deployment Ct Data'!A:K,9,FALSE)</f>
        <v>25.779</v>
      </c>
      <c r="O39" s="4">
        <f>VLOOKUP(A39,'Deployment Ct Data'!A:K,2,FALSE)</f>
        <v>44229</v>
      </c>
      <c r="P39" s="1">
        <f t="shared" si="1"/>
        <v>21</v>
      </c>
    </row>
    <row r="40" spans="1:16" x14ac:dyDescent="0.25">
      <c r="A40" s="5">
        <v>344</v>
      </c>
      <c r="B40" s="1" t="s">
        <v>0</v>
      </c>
      <c r="C40" s="1" t="s">
        <v>5</v>
      </c>
      <c r="E40" s="18"/>
      <c r="F40" s="6">
        <v>1</v>
      </c>
      <c r="I40" s="5">
        <f t="shared" si="0"/>
        <v>1</v>
      </c>
      <c r="J40" s="1">
        <f>VLOOKUP(A40,'Deployment Ct Data'!A:K,7,FALSE)</f>
        <v>27.94</v>
      </c>
      <c r="K40" s="1">
        <f>VLOOKUP(A40,'Deployment Ct Data'!A:K,10,FALSE)</f>
        <v>8.4130000000000003</v>
      </c>
      <c r="L40" s="1">
        <f>VLOOKUP(A40,'Deployment Ct Data'!A:K,8,FALSE)</f>
        <v>28.172999999999998</v>
      </c>
      <c r="M40" s="1">
        <f>VLOOKUP(A40,'Deployment Ct Data'!A:K,11,FALSE)</f>
        <v>8.1800000000000033</v>
      </c>
      <c r="N40" s="1">
        <f>VLOOKUP(A40,'Deployment Ct Data'!A:K,9,FALSE)</f>
        <v>28.294</v>
      </c>
      <c r="O40" s="4">
        <f>VLOOKUP(A40,'Deployment Ct Data'!A:K,2,FALSE)</f>
        <v>44229</v>
      </c>
      <c r="P40" s="1">
        <f t="shared" si="1"/>
        <v>21</v>
      </c>
    </row>
    <row r="41" spans="1:16" x14ac:dyDescent="0.25">
      <c r="A41" s="5">
        <v>35</v>
      </c>
      <c r="B41" s="1" t="s">
        <v>0</v>
      </c>
      <c r="C41" s="1" t="s">
        <v>5</v>
      </c>
      <c r="E41" s="18"/>
      <c r="F41" s="6">
        <v>1</v>
      </c>
      <c r="I41" s="5">
        <f t="shared" si="0"/>
        <v>1</v>
      </c>
      <c r="J41" s="1">
        <f>VLOOKUP(A41,'Deployment Ct Data'!A:K,7,FALSE)</f>
        <v>28.797999999999998</v>
      </c>
      <c r="K41" s="1">
        <f>VLOOKUP(A41,'Deployment Ct Data'!A:K,10,FALSE)</f>
        <v>3.5620000000000012</v>
      </c>
      <c r="L41" s="1">
        <f>VLOOKUP(A41,'Deployment Ct Data'!A:K,8,FALSE)</f>
        <v>28.978999999999999</v>
      </c>
      <c r="M41" s="1">
        <f>VLOOKUP(A41,'Deployment Ct Data'!A:K,11,FALSE)</f>
        <v>3.3810000000000002</v>
      </c>
      <c r="N41" s="1">
        <f>VLOOKUP(A41,'Deployment Ct Data'!A:K,9,FALSE)</f>
        <v>29.06</v>
      </c>
      <c r="O41" s="4">
        <f>VLOOKUP(A41,'Deployment Ct Data'!A:K,2,FALSE)</f>
        <v>44229</v>
      </c>
      <c r="P41" s="1">
        <f t="shared" si="1"/>
        <v>21</v>
      </c>
    </row>
    <row r="42" spans="1:16" x14ac:dyDescent="0.25">
      <c r="A42" s="5">
        <v>202</v>
      </c>
      <c r="B42" s="1" t="s">
        <v>0</v>
      </c>
      <c r="C42" s="1" t="s">
        <v>5</v>
      </c>
      <c r="F42" s="6">
        <v>1</v>
      </c>
      <c r="I42" s="5">
        <f t="shared" si="0"/>
        <v>1</v>
      </c>
      <c r="J42" s="1">
        <f>VLOOKUP(A42,'Deployment Ct Data'!A:K,7,FALSE)</f>
        <v>29.452000000000002</v>
      </c>
      <c r="K42" s="1">
        <f>VLOOKUP(A42,'Deployment Ct Data'!A:K,10,FALSE)</f>
        <v>3.2940000000000005</v>
      </c>
      <c r="L42" s="1">
        <f>VLOOKUP(A42,'Deployment Ct Data'!A:K,8,FALSE)</f>
        <v>29.841999999999999</v>
      </c>
      <c r="M42" s="1">
        <f>VLOOKUP(A42,'Deployment Ct Data'!A:K,11,FALSE)</f>
        <v>2.9040000000000035</v>
      </c>
      <c r="N42" s="1">
        <f>VLOOKUP(A42,'Deployment Ct Data'!A:K,9,FALSE)</f>
        <v>30.050999999999998</v>
      </c>
      <c r="O42" s="4">
        <f>VLOOKUP(A42,'Deployment Ct Data'!A:K,2,FALSE)</f>
        <v>44229</v>
      </c>
      <c r="P42" s="1">
        <f t="shared" si="1"/>
        <v>21</v>
      </c>
    </row>
    <row r="43" spans="1:16" x14ac:dyDescent="0.25">
      <c r="A43" s="5">
        <v>327</v>
      </c>
      <c r="B43" s="1" t="s">
        <v>0</v>
      </c>
      <c r="C43" s="1" t="s">
        <v>5</v>
      </c>
      <c r="F43" s="6">
        <v>1</v>
      </c>
      <c r="I43" s="5">
        <f t="shared" si="0"/>
        <v>1</v>
      </c>
      <c r="J43" s="1">
        <f>VLOOKUP(A43,'Deployment Ct Data'!A:K,7,FALSE)</f>
        <v>29.524999999999999</v>
      </c>
      <c r="K43" s="1">
        <f>VLOOKUP(A43,'Deployment Ct Data'!A:K,10,FALSE)</f>
        <v>4.1260000000000048</v>
      </c>
      <c r="L43" s="1">
        <f>VLOOKUP(A43,'Deployment Ct Data'!A:K,8,FALSE)</f>
        <v>29.526</v>
      </c>
      <c r="M43" s="1">
        <f>VLOOKUP(A43,'Deployment Ct Data'!A:K,11,FALSE)</f>
        <v>4.1250000000000036</v>
      </c>
      <c r="N43" s="1">
        <f>VLOOKUP(A43,'Deployment Ct Data'!A:K,9,FALSE)</f>
        <v>29.786000000000001</v>
      </c>
      <c r="O43" s="4">
        <f>VLOOKUP(A43,'Deployment Ct Data'!A:K,2,FALSE)</f>
        <v>44229</v>
      </c>
      <c r="P43" s="1">
        <f t="shared" si="1"/>
        <v>21</v>
      </c>
    </row>
    <row r="44" spans="1:16" x14ac:dyDescent="0.25">
      <c r="A44" s="5">
        <v>187</v>
      </c>
      <c r="B44" s="1" t="s">
        <v>0</v>
      </c>
      <c r="C44" s="1" t="s">
        <v>5</v>
      </c>
      <c r="F44" s="6">
        <v>1</v>
      </c>
      <c r="I44" s="5">
        <f t="shared" si="0"/>
        <v>1</v>
      </c>
      <c r="J44" s="1">
        <f>VLOOKUP(A44,'Deployment Ct Data'!A:K,7,FALSE)</f>
        <v>30.850999999999999</v>
      </c>
      <c r="K44" s="1">
        <f>VLOOKUP(A44,'Deployment Ct Data'!A:K,10,FALSE)</f>
        <v>2.3969999999999985</v>
      </c>
      <c r="L44" s="1">
        <f>VLOOKUP(A44,'Deployment Ct Data'!A:K,8,FALSE)</f>
        <v>31.323</v>
      </c>
      <c r="M44" s="1">
        <f>VLOOKUP(A44,'Deployment Ct Data'!A:K,11,FALSE)</f>
        <v>1.9249999999999972</v>
      </c>
      <c r="N44" s="1">
        <f>VLOOKUP(A44,'Deployment Ct Data'!A:K,9,FALSE)</f>
        <v>31.635000000000002</v>
      </c>
      <c r="O44" s="4">
        <f>VLOOKUP(A44,'Deployment Ct Data'!A:K,2,FALSE)</f>
        <v>44229</v>
      </c>
      <c r="P44" s="1">
        <f t="shared" si="1"/>
        <v>21</v>
      </c>
    </row>
    <row r="45" spans="1:16" x14ac:dyDescent="0.25">
      <c r="A45" s="5">
        <v>233</v>
      </c>
      <c r="B45" s="1" t="s">
        <v>0</v>
      </c>
      <c r="C45" s="1" t="s">
        <v>5</v>
      </c>
      <c r="F45" s="6">
        <v>1</v>
      </c>
      <c r="I45" s="5">
        <f t="shared" si="0"/>
        <v>1</v>
      </c>
      <c r="J45" s="1">
        <f>VLOOKUP(A45,'Deployment Ct Data'!A:K,7,FALSE)</f>
        <v>31.204999999999998</v>
      </c>
      <c r="K45" s="1">
        <f>VLOOKUP(A45,'Deployment Ct Data'!A:K,10,FALSE)</f>
        <v>4.017000000000003</v>
      </c>
      <c r="L45" s="1">
        <f>VLOOKUP(A45,'Deployment Ct Data'!A:K,8,FALSE)</f>
        <v>31.86</v>
      </c>
      <c r="M45" s="1">
        <f>VLOOKUP(A45,'Deployment Ct Data'!A:K,11,FALSE)</f>
        <v>3.3620000000000019</v>
      </c>
      <c r="N45" s="1">
        <f>VLOOKUP(A45,'Deployment Ct Data'!A:K,9,FALSE)</f>
        <v>31.521000000000001</v>
      </c>
      <c r="O45" s="4">
        <f>VLOOKUP(A45,'Deployment Ct Data'!A:K,2,FALSE)</f>
        <v>44229</v>
      </c>
      <c r="P45" s="1">
        <f t="shared" si="1"/>
        <v>21</v>
      </c>
    </row>
    <row r="46" spans="1:16" x14ac:dyDescent="0.25">
      <c r="A46" s="5">
        <v>66</v>
      </c>
      <c r="B46" s="1" t="s">
        <v>0</v>
      </c>
      <c r="C46" s="1" t="s">
        <v>5</v>
      </c>
      <c r="F46" s="6">
        <v>1</v>
      </c>
      <c r="I46" s="5">
        <f t="shared" si="0"/>
        <v>1</v>
      </c>
      <c r="J46" s="1">
        <f>VLOOKUP(A46,'Deployment Ct Data'!A:K,7,FALSE)</f>
        <v>32.554000000000002</v>
      </c>
      <c r="K46" s="1">
        <f>VLOOKUP(A46,'Deployment Ct Data'!A:K,10,FALSE)</f>
        <v>1.7119999999999962</v>
      </c>
      <c r="L46" s="1">
        <f>VLOOKUP(A46,'Deployment Ct Data'!A:K,8,FALSE)</f>
        <v>33.762</v>
      </c>
      <c r="M46" s="1">
        <f>VLOOKUP(A46,'Deployment Ct Data'!A:K,11,FALSE)</f>
        <v>0.50399999999999778</v>
      </c>
      <c r="N46" s="1">
        <f>VLOOKUP(A46,'Deployment Ct Data'!A:K,9,FALSE)</f>
        <v>35.01</v>
      </c>
      <c r="O46" s="4">
        <f>VLOOKUP(A46,'Deployment Ct Data'!A:K,2,FALSE)</f>
        <v>44229</v>
      </c>
      <c r="P46" s="1">
        <f t="shared" si="1"/>
        <v>21</v>
      </c>
    </row>
    <row r="47" spans="1:16" x14ac:dyDescent="0.25">
      <c r="A47" s="5">
        <v>333</v>
      </c>
      <c r="B47" s="1" t="s">
        <v>0</v>
      </c>
      <c r="C47" s="1" t="s">
        <v>5</v>
      </c>
      <c r="F47" s="6">
        <v>1</v>
      </c>
      <c r="I47" s="5">
        <f t="shared" si="0"/>
        <v>1</v>
      </c>
      <c r="J47" s="1">
        <f>VLOOKUP(A47,'Deployment Ct Data'!A:K,7,FALSE)</f>
        <v>30.667999999999999</v>
      </c>
      <c r="K47" s="1">
        <f>VLOOKUP(A47,'Deployment Ct Data'!A:K,10,FALSE)</f>
        <v>-0.97299999999999898</v>
      </c>
      <c r="L47" s="1">
        <f>VLOOKUP(A47,'Deployment Ct Data'!A:K,8,FALSE)</f>
        <v>31.402999999999999</v>
      </c>
      <c r="M47" s="1">
        <f>VLOOKUP(A47,'Deployment Ct Data'!A:K,11,FALSE)</f>
        <v>-1.7079999999999984</v>
      </c>
      <c r="N47" s="1">
        <f>VLOOKUP(A47,'Deployment Ct Data'!A:K,9,FALSE)</f>
        <v>33.082999999999998</v>
      </c>
      <c r="O47" s="4">
        <f>VLOOKUP(A47,'Deployment Ct Data'!A:K,2,FALSE)</f>
        <v>44230</v>
      </c>
      <c r="P47" s="1">
        <f t="shared" si="1"/>
        <v>22</v>
      </c>
    </row>
    <row r="48" spans="1:16" x14ac:dyDescent="0.25">
      <c r="A48" s="5">
        <v>2</v>
      </c>
      <c r="B48" s="1" t="s">
        <v>0</v>
      </c>
      <c r="C48" s="1" t="s">
        <v>5</v>
      </c>
      <c r="F48" s="6">
        <v>1</v>
      </c>
      <c r="I48" s="5">
        <f t="shared" si="0"/>
        <v>1</v>
      </c>
      <c r="J48" s="1">
        <f>VLOOKUP(A48,'Deployment Ct Data'!A:K,7,FALSE)</f>
        <v>31.135999999999999</v>
      </c>
      <c r="K48" s="1">
        <f>VLOOKUP(A48,'Deployment Ct Data'!A:K,10,FALSE)</f>
        <v>-0.27499999999999858</v>
      </c>
      <c r="L48" s="1">
        <f>VLOOKUP(A48,'Deployment Ct Data'!A:K,8,FALSE)</f>
        <v>32.277000000000001</v>
      </c>
      <c r="M48" s="1">
        <f>VLOOKUP(A48,'Deployment Ct Data'!A:K,11,FALSE)</f>
        <v>-1.4160000000000004</v>
      </c>
      <c r="N48" s="1">
        <f>VLOOKUP(A48,'Deployment Ct Data'!A:K,9,FALSE)</f>
        <v>31.989000000000001</v>
      </c>
      <c r="O48" s="4">
        <f>VLOOKUP(A48,'Deployment Ct Data'!A:K,2,FALSE)</f>
        <v>44230</v>
      </c>
      <c r="P48" s="1">
        <f t="shared" si="1"/>
        <v>22</v>
      </c>
    </row>
    <row r="49" spans="1:16" x14ac:dyDescent="0.25">
      <c r="A49" s="5">
        <v>40</v>
      </c>
      <c r="B49" s="1" t="s">
        <v>0</v>
      </c>
      <c r="C49" s="1" t="s">
        <v>5</v>
      </c>
      <c r="F49" s="6">
        <v>1</v>
      </c>
      <c r="I49" s="5">
        <f t="shared" si="0"/>
        <v>1</v>
      </c>
      <c r="J49" s="1">
        <f>VLOOKUP(A49,'Deployment Ct Data'!A:K,7,FALSE)</f>
        <v>31.283000000000001</v>
      </c>
      <c r="K49" s="1">
        <f>VLOOKUP(A49,'Deployment Ct Data'!A:K,10,FALSE)</f>
        <v>-0.30799999999999983</v>
      </c>
      <c r="L49" s="1">
        <f>VLOOKUP(A49,'Deployment Ct Data'!A:K,8,FALSE)</f>
        <v>33.222999999999999</v>
      </c>
      <c r="M49" s="1">
        <f>VLOOKUP(A49,'Deployment Ct Data'!A:K,11,FALSE)</f>
        <v>-2.2479999999999976</v>
      </c>
      <c r="N49" s="1">
        <f>VLOOKUP(A49,'Deployment Ct Data'!A:K,9,FALSE)</f>
        <v>34.183999999999997</v>
      </c>
      <c r="O49" s="4">
        <f>VLOOKUP(A49,'Deployment Ct Data'!A:K,2,FALSE)</f>
        <v>44230</v>
      </c>
      <c r="P49" s="1">
        <f t="shared" si="1"/>
        <v>22</v>
      </c>
    </row>
    <row r="50" spans="1:16" x14ac:dyDescent="0.25">
      <c r="A50" s="5">
        <v>33</v>
      </c>
      <c r="B50" s="1" t="s">
        <v>0</v>
      </c>
      <c r="C50" s="1" t="s">
        <v>5</v>
      </c>
      <c r="F50" s="6">
        <v>1</v>
      </c>
      <c r="I50" s="5">
        <f t="shared" si="0"/>
        <v>1</v>
      </c>
      <c r="J50" s="1">
        <f>VLOOKUP(A50,'Deployment Ct Data'!A:K,7,FALSE)</f>
        <v>32.831000000000003</v>
      </c>
      <c r="K50" s="1">
        <f>VLOOKUP(A50,'Deployment Ct Data'!A:K,10,FALSE)</f>
        <v>-2.3360000000000021</v>
      </c>
      <c r="L50" s="1">
        <f>VLOOKUP(A50,'Deployment Ct Data'!A:K,8,FALSE)</f>
        <v>34.173000000000002</v>
      </c>
      <c r="M50" s="1">
        <f>VLOOKUP(A50,'Deployment Ct Data'!A:K,11,FALSE)</f>
        <v>-3.6780000000000008</v>
      </c>
      <c r="N50" s="1">
        <f>VLOOKUP(A50,'Deployment Ct Data'!A:K,9,FALSE)</f>
        <v>34.241</v>
      </c>
      <c r="O50" s="4">
        <f>VLOOKUP(A50,'Deployment Ct Data'!A:K,2,FALSE)</f>
        <v>44230</v>
      </c>
      <c r="P50" s="1">
        <f t="shared" si="1"/>
        <v>22</v>
      </c>
    </row>
    <row r="51" spans="1:16" x14ac:dyDescent="0.25">
      <c r="A51" s="5">
        <v>134</v>
      </c>
      <c r="B51" s="1" t="s">
        <v>0</v>
      </c>
      <c r="C51" s="1" t="s">
        <v>5</v>
      </c>
      <c r="E51" s="18"/>
      <c r="F51" s="6">
        <v>1</v>
      </c>
      <c r="I51" s="5">
        <f t="shared" si="0"/>
        <v>1</v>
      </c>
      <c r="J51" s="1">
        <f>VLOOKUP(A51,'Deployment Ct Data'!A:K,7,FALSE)</f>
        <v>33.997999999999998</v>
      </c>
      <c r="K51" s="1">
        <f>VLOOKUP(A51,'Deployment Ct Data'!A:K,10,FALSE)</f>
        <v>-3.4759999999999991</v>
      </c>
      <c r="L51" s="1">
        <f>VLOOKUP(A51,'Deployment Ct Data'!A:K,8,FALSE)</f>
        <v>36.816000000000003</v>
      </c>
      <c r="M51" s="1">
        <f>VLOOKUP(A51,'Deployment Ct Data'!A:K,11,FALSE)</f>
        <v>-6.294000000000004</v>
      </c>
      <c r="N51" s="1">
        <f>VLOOKUP(A51,'Deployment Ct Data'!A:K,9,FALSE)</f>
        <v>51</v>
      </c>
      <c r="O51" s="4">
        <f>VLOOKUP(A51,'Deployment Ct Data'!A:K,2,FALSE)</f>
        <v>44230</v>
      </c>
      <c r="P51" s="1">
        <f t="shared" si="1"/>
        <v>22</v>
      </c>
    </row>
    <row r="52" spans="1:16" x14ac:dyDescent="0.25">
      <c r="A52" s="5">
        <v>9</v>
      </c>
      <c r="B52" s="1" t="s">
        <v>0</v>
      </c>
      <c r="C52" s="1" t="s">
        <v>5</v>
      </c>
      <c r="F52" s="6">
        <v>1</v>
      </c>
      <c r="I52" s="5">
        <f t="shared" si="0"/>
        <v>1</v>
      </c>
      <c r="J52" s="1">
        <f>VLOOKUP(A52,'Deployment Ct Data'!A:K,7,FALSE)</f>
        <v>34.905999999999999</v>
      </c>
      <c r="K52" s="1">
        <f>VLOOKUP(A52,'Deployment Ct Data'!A:K,10,FALSE)</f>
        <v>-5.2359999999999971</v>
      </c>
      <c r="L52" s="1">
        <f>VLOOKUP(A52,'Deployment Ct Data'!A:K,8,FALSE)</f>
        <v>35.496000000000002</v>
      </c>
      <c r="M52" s="1">
        <f>VLOOKUP(A52,'Deployment Ct Data'!A:K,11,FALSE)</f>
        <v>-5.8260000000000005</v>
      </c>
      <c r="N52" s="1">
        <f>VLOOKUP(A52,'Deployment Ct Data'!A:K,9,FALSE)</f>
        <v>37.101999999999997</v>
      </c>
      <c r="O52" s="4">
        <f>VLOOKUP(A52,'Deployment Ct Data'!A:K,2,FALSE)</f>
        <v>44230</v>
      </c>
      <c r="P52" s="1">
        <f t="shared" si="1"/>
        <v>22</v>
      </c>
    </row>
    <row r="53" spans="1:16" x14ac:dyDescent="0.25">
      <c r="A53" s="5">
        <v>107</v>
      </c>
      <c r="B53" s="1" t="s">
        <v>0</v>
      </c>
      <c r="C53" s="1" t="s">
        <v>5</v>
      </c>
      <c r="E53" s="18"/>
      <c r="F53" s="6">
        <v>1</v>
      </c>
      <c r="I53" s="5">
        <f t="shared" si="0"/>
        <v>1</v>
      </c>
      <c r="J53" s="1">
        <f>VLOOKUP(A53,'Deployment Ct Data'!A:K,7,FALSE)</f>
        <v>38.779000000000003</v>
      </c>
      <c r="K53" s="1">
        <f>VLOOKUP(A53,'Deployment Ct Data'!A:K,10,FALSE)</f>
        <v>-8.5260000000000034</v>
      </c>
      <c r="L53" s="1">
        <f>VLOOKUP(A53,'Deployment Ct Data'!A:K,8,FALSE)</f>
        <v>40.426000000000002</v>
      </c>
      <c r="M53" s="1">
        <f>VLOOKUP(A53,'Deployment Ct Data'!A:K,11,FALSE)</f>
        <v>-10.173000000000002</v>
      </c>
      <c r="N53" s="1">
        <f>VLOOKUP(A53,'Deployment Ct Data'!A:K,9,FALSE)</f>
        <v>42.942</v>
      </c>
      <c r="O53" s="4">
        <f>VLOOKUP(A53,'Deployment Ct Data'!A:K,2,FALSE)</f>
        <v>44230</v>
      </c>
      <c r="P53" s="1">
        <f t="shared" si="1"/>
        <v>22</v>
      </c>
    </row>
    <row r="54" spans="1:16" x14ac:dyDescent="0.25">
      <c r="A54" s="5">
        <v>60</v>
      </c>
      <c r="B54" s="1" t="s">
        <v>0</v>
      </c>
      <c r="C54" s="1" t="s">
        <v>5</v>
      </c>
      <c r="F54" s="6">
        <v>1</v>
      </c>
      <c r="I54" s="5">
        <f t="shared" si="0"/>
        <v>1</v>
      </c>
      <c r="J54" s="1">
        <f>VLOOKUP(A54,'Deployment Ct Data'!A:K,7,FALSE)</f>
        <v>30.942</v>
      </c>
      <c r="K54" s="1">
        <f>VLOOKUP(A54,'Deployment Ct Data'!A:K,10,FALSE)</f>
        <v>6.0810000000000031</v>
      </c>
      <c r="L54" s="1">
        <f>VLOOKUP(A54,'Deployment Ct Data'!A:K,8,FALSE)</f>
        <v>32.164000000000001</v>
      </c>
      <c r="M54" s="1">
        <f>VLOOKUP(A54,'Deployment Ct Data'!A:K,11,FALSE)</f>
        <v>4.8590000000000018</v>
      </c>
      <c r="N54" s="1">
        <f>VLOOKUP(A54,'Deployment Ct Data'!A:K,9,FALSE)</f>
        <v>31.238</v>
      </c>
      <c r="O54" s="4">
        <f>VLOOKUP(A54,'Deployment Ct Data'!A:K,2,FALSE)</f>
        <v>44231</v>
      </c>
      <c r="P54" s="1">
        <f t="shared" si="1"/>
        <v>23</v>
      </c>
    </row>
    <row r="55" spans="1:16" x14ac:dyDescent="0.25">
      <c r="A55" s="5">
        <v>146</v>
      </c>
      <c r="B55" s="1" t="s">
        <v>0</v>
      </c>
      <c r="C55" s="1" t="s">
        <v>5</v>
      </c>
      <c r="F55" s="6">
        <v>1</v>
      </c>
      <c r="I55" s="5">
        <f t="shared" si="0"/>
        <v>1</v>
      </c>
      <c r="J55" s="1">
        <f>VLOOKUP(A55,'Deployment Ct Data'!A:K,7,FALSE)</f>
        <v>32.871000000000002</v>
      </c>
      <c r="K55" s="1">
        <f>VLOOKUP(A55,'Deployment Ct Data'!A:K,10,FALSE)</f>
        <v>1.286999999999999</v>
      </c>
      <c r="L55" s="1">
        <f>VLOOKUP(A55,'Deployment Ct Data'!A:K,8,FALSE)</f>
        <v>34.366</v>
      </c>
      <c r="M55" s="1">
        <f>VLOOKUP(A55,'Deployment Ct Data'!A:K,11,FALSE)</f>
        <v>-0.20799999999999841</v>
      </c>
      <c r="N55" s="1">
        <f>VLOOKUP(A55,'Deployment Ct Data'!A:K,9,FALSE)</f>
        <v>34.765999999999998</v>
      </c>
      <c r="O55" s="4">
        <f>VLOOKUP(A55,'Deployment Ct Data'!A:K,2,FALSE)</f>
        <v>44231</v>
      </c>
      <c r="P55" s="1">
        <f t="shared" si="1"/>
        <v>23</v>
      </c>
    </row>
    <row r="56" spans="1:16" x14ac:dyDescent="0.25">
      <c r="A56" s="5">
        <v>275</v>
      </c>
      <c r="B56" s="1" t="s">
        <v>0</v>
      </c>
      <c r="C56" s="1" t="s">
        <v>5</v>
      </c>
      <c r="F56" s="6">
        <v>1</v>
      </c>
      <c r="I56" s="5">
        <f t="shared" si="0"/>
        <v>1</v>
      </c>
      <c r="J56" s="1">
        <f>VLOOKUP(A56,'Deployment Ct Data'!A:K,7,FALSE)</f>
        <v>34.298000000000002</v>
      </c>
      <c r="K56" s="1">
        <f>VLOOKUP(A56,'Deployment Ct Data'!A:K,10,FALSE)</f>
        <v>-0.77600000000000335</v>
      </c>
      <c r="L56" s="1">
        <f>VLOOKUP(A56,'Deployment Ct Data'!A:K,8,FALSE)</f>
        <v>35.075000000000003</v>
      </c>
      <c r="M56" s="1">
        <f>VLOOKUP(A56,'Deployment Ct Data'!A:K,11,FALSE)</f>
        <v>-1.5530000000000044</v>
      </c>
      <c r="N56" s="1">
        <f>VLOOKUP(A56,'Deployment Ct Data'!A:K,9,FALSE)</f>
        <v>36.436</v>
      </c>
      <c r="O56" s="4">
        <f>VLOOKUP(A56,'Deployment Ct Data'!A:K,2,FALSE)</f>
        <v>44231</v>
      </c>
      <c r="P56" s="1">
        <f t="shared" si="1"/>
        <v>23</v>
      </c>
    </row>
    <row r="57" spans="1:16" x14ac:dyDescent="0.25">
      <c r="A57" s="5">
        <v>96</v>
      </c>
      <c r="B57" s="18" t="s">
        <v>0</v>
      </c>
      <c r="C57" s="1" t="s">
        <v>5</v>
      </c>
      <c r="E57" s="18"/>
      <c r="F57" s="6">
        <v>1</v>
      </c>
      <c r="I57" s="5">
        <f t="shared" si="0"/>
        <v>1</v>
      </c>
      <c r="J57" s="1">
        <f>VLOOKUP(A57,'Deployment Ct Data'!A:K,7,FALSE)</f>
        <v>26.18</v>
      </c>
      <c r="K57" s="1">
        <f>VLOOKUP(A57,'Deployment Ct Data'!A:K,10,FALSE)</f>
        <v>11.75</v>
      </c>
      <c r="L57" s="1">
        <f>VLOOKUP(A57,'Deployment Ct Data'!A:K,8,FALSE)</f>
        <v>27.353999999999999</v>
      </c>
      <c r="M57" s="1">
        <f>VLOOKUP(A57,'Deployment Ct Data'!A:K,11,FALSE)</f>
        <v>10.576000000000001</v>
      </c>
      <c r="N57" s="1">
        <f>VLOOKUP(A57,'Deployment Ct Data'!A:K,9,FALSE)</f>
        <v>27.091000000000001</v>
      </c>
      <c r="O57" s="4">
        <f>VLOOKUP(A57,'Deployment Ct Data'!A:K,2,FALSE)</f>
        <v>44232</v>
      </c>
      <c r="P57" s="1">
        <f t="shared" si="1"/>
        <v>24</v>
      </c>
    </row>
    <row r="58" spans="1:16" x14ac:dyDescent="0.25">
      <c r="A58" s="5">
        <v>307</v>
      </c>
      <c r="B58" s="1" t="s">
        <v>0</v>
      </c>
      <c r="C58" s="1" t="s">
        <v>5</v>
      </c>
      <c r="F58" s="6">
        <v>1</v>
      </c>
      <c r="I58" s="5">
        <f t="shared" si="0"/>
        <v>1</v>
      </c>
      <c r="J58" s="1">
        <f>VLOOKUP(A58,'Deployment Ct Data'!A:K,7,FALSE)</f>
        <v>26.81</v>
      </c>
      <c r="K58" s="1">
        <f>VLOOKUP(A58,'Deployment Ct Data'!A:K,10,FALSE)</f>
        <v>6.4540000000000042</v>
      </c>
      <c r="L58" s="1">
        <f>VLOOKUP(A58,'Deployment Ct Data'!A:K,8,FALSE)</f>
        <v>27.782</v>
      </c>
      <c r="M58" s="1">
        <f>VLOOKUP(A58,'Deployment Ct Data'!A:K,11,FALSE)</f>
        <v>5.4820000000000029</v>
      </c>
      <c r="N58" s="1">
        <f>VLOOKUP(A58,'Deployment Ct Data'!A:K,9,FALSE)</f>
        <v>28.611000000000001</v>
      </c>
      <c r="O58" s="4">
        <f>VLOOKUP(A58,'Deployment Ct Data'!A:K,2,FALSE)</f>
        <v>44232</v>
      </c>
      <c r="P58" s="1">
        <f t="shared" si="1"/>
        <v>24</v>
      </c>
    </row>
    <row r="59" spans="1:16" x14ac:dyDescent="0.25">
      <c r="A59" s="5">
        <v>42</v>
      </c>
      <c r="B59" s="1" t="s">
        <v>0</v>
      </c>
      <c r="C59" s="1" t="s">
        <v>5</v>
      </c>
      <c r="E59" s="18"/>
      <c r="F59" s="6">
        <v>1</v>
      </c>
      <c r="I59" s="5">
        <f t="shared" si="0"/>
        <v>1</v>
      </c>
      <c r="J59" s="1">
        <f>VLOOKUP(A59,'Deployment Ct Data'!A:K,7,FALSE)</f>
        <v>27.364999999999998</v>
      </c>
      <c r="K59" s="1">
        <f>VLOOKUP(A59,'Deployment Ct Data'!A:K,10,FALSE)</f>
        <v>8.0770000000000017</v>
      </c>
      <c r="L59" s="1">
        <f>VLOOKUP(A59,'Deployment Ct Data'!A:K,8,FALSE)</f>
        <v>28.812000000000001</v>
      </c>
      <c r="M59" s="1">
        <f>VLOOKUP(A59,'Deployment Ct Data'!A:K,11,FALSE)</f>
        <v>6.629999999999999</v>
      </c>
      <c r="N59" s="1">
        <f>VLOOKUP(A59,'Deployment Ct Data'!A:K,9,FALSE)</f>
        <v>31.251000000000001</v>
      </c>
      <c r="O59" s="4">
        <f>VLOOKUP(A59,'Deployment Ct Data'!A:K,2,FALSE)</f>
        <v>44232</v>
      </c>
      <c r="P59" s="1">
        <f t="shared" si="1"/>
        <v>24</v>
      </c>
    </row>
    <row r="60" spans="1:16" x14ac:dyDescent="0.25">
      <c r="A60" s="5">
        <v>171</v>
      </c>
      <c r="B60" s="1" t="s">
        <v>0</v>
      </c>
      <c r="C60" s="1" t="s">
        <v>5</v>
      </c>
      <c r="E60" s="18"/>
      <c r="F60" s="6">
        <v>1</v>
      </c>
      <c r="I60" s="5">
        <f t="shared" si="0"/>
        <v>1</v>
      </c>
      <c r="J60" s="1">
        <f>VLOOKUP(A60,'Deployment Ct Data'!A:K,7,FALSE)</f>
        <v>27.972999999999999</v>
      </c>
      <c r="K60" s="1">
        <f>VLOOKUP(A60,'Deployment Ct Data'!A:K,10,FALSE)</f>
        <v>9.4050000000000011</v>
      </c>
      <c r="L60" s="1">
        <f>VLOOKUP(A60,'Deployment Ct Data'!A:K,8,FALSE)</f>
        <v>28.408999999999999</v>
      </c>
      <c r="M60" s="1">
        <f>VLOOKUP(A60,'Deployment Ct Data'!A:K,11,FALSE)</f>
        <v>8.9690000000000012</v>
      </c>
      <c r="N60" s="1">
        <f>VLOOKUP(A60,'Deployment Ct Data'!A:K,9,FALSE)</f>
        <v>28.67</v>
      </c>
      <c r="O60" s="4">
        <f>VLOOKUP(A60,'Deployment Ct Data'!A:K,2,FALSE)</f>
        <v>44232</v>
      </c>
      <c r="P60" s="1">
        <f t="shared" si="1"/>
        <v>24</v>
      </c>
    </row>
    <row r="61" spans="1:16" x14ac:dyDescent="0.25">
      <c r="A61" s="5">
        <v>366</v>
      </c>
      <c r="B61" s="1" t="s">
        <v>0</v>
      </c>
      <c r="C61" s="1" t="s">
        <v>5</v>
      </c>
      <c r="F61" s="6">
        <v>1</v>
      </c>
      <c r="I61" s="5">
        <f t="shared" si="0"/>
        <v>1</v>
      </c>
      <c r="J61" s="1">
        <f>VLOOKUP(A61,'Deployment Ct Data'!A:K,7,FALSE)</f>
        <v>28.783999999999999</v>
      </c>
      <c r="K61" s="1">
        <f>VLOOKUP(A61,'Deployment Ct Data'!A:K,10,FALSE)</f>
        <v>5.777000000000001</v>
      </c>
      <c r="L61" s="1">
        <f>VLOOKUP(A61,'Deployment Ct Data'!A:K,8,FALSE)</f>
        <v>29.577999999999999</v>
      </c>
      <c r="M61" s="1">
        <f>VLOOKUP(A61,'Deployment Ct Data'!A:K,11,FALSE)</f>
        <v>4.9830000000000005</v>
      </c>
      <c r="N61" s="1">
        <f>VLOOKUP(A61,'Deployment Ct Data'!A:K,9,FALSE)</f>
        <v>30.442</v>
      </c>
      <c r="O61" s="4">
        <f>VLOOKUP(A61,'Deployment Ct Data'!A:K,2,FALSE)</f>
        <v>44232</v>
      </c>
      <c r="P61" s="1">
        <f t="shared" si="1"/>
        <v>24</v>
      </c>
    </row>
    <row r="62" spans="1:16" x14ac:dyDescent="0.25">
      <c r="A62" s="5">
        <v>52</v>
      </c>
      <c r="B62" s="1" t="s">
        <v>0</v>
      </c>
      <c r="C62" s="1" t="s">
        <v>5</v>
      </c>
      <c r="F62" s="6">
        <v>1</v>
      </c>
      <c r="I62" s="5">
        <f t="shared" si="0"/>
        <v>1</v>
      </c>
      <c r="J62" s="1">
        <f>VLOOKUP(A62,'Deployment Ct Data'!A:K,7,FALSE)</f>
        <v>30.963000000000001</v>
      </c>
      <c r="K62" s="1">
        <f>VLOOKUP(A62,'Deployment Ct Data'!A:K,10,FALSE)</f>
        <v>7.3109999999999999</v>
      </c>
      <c r="L62" s="1">
        <f>VLOOKUP(A62,'Deployment Ct Data'!A:K,8,FALSE)</f>
        <v>32.514000000000003</v>
      </c>
      <c r="M62" s="1">
        <f>VLOOKUP(A62,'Deployment Ct Data'!A:K,11,FALSE)</f>
        <v>5.759999999999998</v>
      </c>
      <c r="N62" s="1">
        <f>VLOOKUP(A62,'Deployment Ct Data'!A:K,9,FALSE)</f>
        <v>32.143999999999998</v>
      </c>
      <c r="O62" s="4">
        <f>VLOOKUP(A62,'Deployment Ct Data'!A:K,2,FALSE)</f>
        <v>44232</v>
      </c>
      <c r="P62" s="1">
        <f t="shared" si="1"/>
        <v>24</v>
      </c>
    </row>
    <row r="63" spans="1:16" x14ac:dyDescent="0.25">
      <c r="A63" s="5">
        <v>310</v>
      </c>
      <c r="B63" s="1" t="s">
        <v>0</v>
      </c>
      <c r="C63" s="1" t="s">
        <v>5</v>
      </c>
      <c r="F63" s="6">
        <v>1</v>
      </c>
      <c r="I63" s="5">
        <f t="shared" si="0"/>
        <v>1</v>
      </c>
      <c r="J63" s="1">
        <f>VLOOKUP(A63,'Deployment Ct Data'!A:K,7,FALSE)</f>
        <v>31.603000000000002</v>
      </c>
      <c r="K63" s="1">
        <f>VLOOKUP(A63,'Deployment Ct Data'!A:K,10,FALSE)</f>
        <v>4.365000000000002</v>
      </c>
      <c r="L63" s="1">
        <f>VLOOKUP(A63,'Deployment Ct Data'!A:K,8,FALSE)</f>
        <v>32.963000000000001</v>
      </c>
      <c r="M63" s="1">
        <f>VLOOKUP(A63,'Deployment Ct Data'!A:K,11,FALSE)</f>
        <v>3.0050000000000026</v>
      </c>
      <c r="N63" s="1">
        <f>VLOOKUP(A63,'Deployment Ct Data'!A:K,9,FALSE)</f>
        <v>32.834000000000003</v>
      </c>
      <c r="O63" s="4">
        <f>VLOOKUP(A63,'Deployment Ct Data'!A:K,2,FALSE)</f>
        <v>44232</v>
      </c>
      <c r="P63" s="1">
        <f t="shared" si="1"/>
        <v>24</v>
      </c>
    </row>
    <row r="64" spans="1:16" x14ac:dyDescent="0.25">
      <c r="A64" s="5">
        <v>346</v>
      </c>
      <c r="B64" s="1" t="s">
        <v>1</v>
      </c>
      <c r="C64" s="1" t="s">
        <v>5</v>
      </c>
      <c r="F64" s="6">
        <v>1</v>
      </c>
      <c r="I64" s="5">
        <f t="shared" si="0"/>
        <v>1</v>
      </c>
      <c r="J64" s="1">
        <f>VLOOKUP(A64,'Deployment Ct Data'!A:K,7,FALSE)</f>
        <v>29.984999999999999</v>
      </c>
      <c r="K64" s="1">
        <f>VLOOKUP(A64,'Deployment Ct Data'!A:K,10,FALSE)</f>
        <v>9.2839999999999989</v>
      </c>
      <c r="L64" s="1">
        <f>VLOOKUP(A64,'Deployment Ct Data'!A:K,8,FALSE)</f>
        <v>30.445</v>
      </c>
      <c r="M64" s="1">
        <f>VLOOKUP(A64,'Deployment Ct Data'!A:K,11,FALSE)</f>
        <v>8.8239999999999981</v>
      </c>
      <c r="N64" s="1">
        <f>VLOOKUP(A64,'Deployment Ct Data'!A:K,9,FALSE)</f>
        <v>31.327000000000002</v>
      </c>
      <c r="O64" s="4">
        <f>VLOOKUP(A64,'Deployment Ct Data'!A:K,2,FALSE)</f>
        <v>44233</v>
      </c>
      <c r="P64" s="1">
        <f t="shared" si="1"/>
        <v>25</v>
      </c>
    </row>
    <row r="65" spans="1:16" x14ac:dyDescent="0.25">
      <c r="A65" s="5">
        <v>207</v>
      </c>
      <c r="B65" s="1" t="s">
        <v>0</v>
      </c>
      <c r="C65" s="1" t="s">
        <v>5</v>
      </c>
      <c r="F65" s="6">
        <v>1</v>
      </c>
      <c r="I65" s="5">
        <f t="shared" si="0"/>
        <v>1</v>
      </c>
      <c r="J65" s="1">
        <f>VLOOKUP(A65,'Deployment Ct Data'!A:K,7,FALSE)</f>
        <v>21.625</v>
      </c>
      <c r="K65" s="1">
        <f>VLOOKUP(A65,'Deployment Ct Data'!A:K,10,FALSE)</f>
        <v>19.255000000000003</v>
      </c>
      <c r="L65" s="1">
        <f>VLOOKUP(A65,'Deployment Ct Data'!A:K,8,FALSE)</f>
        <v>21.986000000000001</v>
      </c>
      <c r="M65" s="1">
        <f>VLOOKUP(A65,'Deployment Ct Data'!A:K,11,FALSE)</f>
        <v>18.894000000000002</v>
      </c>
      <c r="N65" s="1">
        <f>VLOOKUP(A65,'Deployment Ct Data'!A:K,9,FALSE)</f>
        <v>22.388999999999999</v>
      </c>
      <c r="O65" s="4">
        <f>VLOOKUP(A65,'Deployment Ct Data'!A:K,2,FALSE)</f>
        <v>44235</v>
      </c>
      <c r="P65" s="1">
        <f t="shared" si="1"/>
        <v>27</v>
      </c>
    </row>
    <row r="66" spans="1:16" x14ac:dyDescent="0.25">
      <c r="A66" s="5">
        <v>240</v>
      </c>
      <c r="B66" s="1" t="s">
        <v>0</v>
      </c>
      <c r="C66" s="1" t="s">
        <v>5</v>
      </c>
      <c r="F66" s="6">
        <v>1</v>
      </c>
      <c r="I66" s="5">
        <f t="shared" ref="I66:I129" si="2">F66-G66</f>
        <v>1</v>
      </c>
      <c r="J66" s="1">
        <f>VLOOKUP(A66,'Deployment Ct Data'!A:K,7,FALSE)</f>
        <v>35.234999999999999</v>
      </c>
      <c r="K66" s="1">
        <f>VLOOKUP(A66,'Deployment Ct Data'!A:K,10,FALSE)</f>
        <v>-4.6230000000000011</v>
      </c>
      <c r="L66" s="1">
        <f>VLOOKUP(A66,'Deployment Ct Data'!A:K,8,FALSE)</f>
        <v>36.905000000000001</v>
      </c>
      <c r="M66" s="1">
        <f>VLOOKUP(A66,'Deployment Ct Data'!A:K,11,FALSE)</f>
        <v>-6.2930000000000028</v>
      </c>
      <c r="N66" s="1">
        <f>VLOOKUP(A66,'Deployment Ct Data'!A:K,9,FALSE)</f>
        <v>38.716000000000001</v>
      </c>
      <c r="O66" s="4">
        <f>VLOOKUP(A66,'Deployment Ct Data'!A:K,2,FALSE)</f>
        <v>44235</v>
      </c>
      <c r="P66" s="1">
        <f t="shared" si="1"/>
        <v>27</v>
      </c>
    </row>
    <row r="67" spans="1:16" x14ac:dyDescent="0.25">
      <c r="A67" s="5">
        <v>188</v>
      </c>
      <c r="B67" s="1" t="s">
        <v>0</v>
      </c>
      <c r="C67" s="1" t="s">
        <v>5</v>
      </c>
      <c r="E67" s="18"/>
      <c r="F67" s="6">
        <v>1</v>
      </c>
      <c r="I67" s="5">
        <f t="shared" si="2"/>
        <v>1</v>
      </c>
      <c r="J67" s="1">
        <f>VLOOKUP(A67,'Deployment Ct Data'!A:K,7,FALSE)</f>
        <v>22.962</v>
      </c>
      <c r="K67" s="1">
        <f>VLOOKUP(A67,'Deployment Ct Data'!A:K,10,FALSE)</f>
        <v>12.458000000000002</v>
      </c>
      <c r="L67" s="1">
        <f>VLOOKUP(A67,'Deployment Ct Data'!A:K,8,FALSE)</f>
        <v>23.693000000000001</v>
      </c>
      <c r="M67" s="1">
        <f>VLOOKUP(A67,'Deployment Ct Data'!A:K,11,FALSE)</f>
        <v>11.727</v>
      </c>
      <c r="N67" s="1">
        <f>VLOOKUP(A67,'Deployment Ct Data'!A:K,9,FALSE)</f>
        <v>23.802</v>
      </c>
      <c r="O67" s="4">
        <f>VLOOKUP(A67,'Deployment Ct Data'!A:K,2,FALSE)</f>
        <v>44236</v>
      </c>
      <c r="P67" s="1">
        <f t="shared" ref="P67:P130" si="3">_xlfn.DAYS(O67,$O$2)</f>
        <v>28</v>
      </c>
    </row>
    <row r="68" spans="1:16" x14ac:dyDescent="0.25">
      <c r="A68" s="5">
        <v>239</v>
      </c>
      <c r="B68" s="1" t="s">
        <v>0</v>
      </c>
      <c r="C68" s="1" t="s">
        <v>5</v>
      </c>
      <c r="E68" s="18"/>
      <c r="F68" s="6">
        <v>1</v>
      </c>
      <c r="I68" s="5">
        <f t="shared" si="2"/>
        <v>1</v>
      </c>
      <c r="J68" s="1">
        <f>VLOOKUP(A68,'Deployment Ct Data'!A:K,7,FALSE)</f>
        <v>30.297999999999998</v>
      </c>
      <c r="K68" s="1">
        <f>VLOOKUP(A68,'Deployment Ct Data'!A:K,10,FALSE)</f>
        <v>1.5970000000000013</v>
      </c>
      <c r="L68" s="1">
        <f>VLOOKUP(A68,'Deployment Ct Data'!A:K,8,FALSE)</f>
        <v>30.981000000000002</v>
      </c>
      <c r="M68" s="1">
        <f>VLOOKUP(A68,'Deployment Ct Data'!A:K,11,FALSE)</f>
        <v>0.91399999999999793</v>
      </c>
      <c r="N68" s="1">
        <f>VLOOKUP(A68,'Deployment Ct Data'!A:K,9,FALSE)</f>
        <v>31.071999999999999</v>
      </c>
      <c r="O68" s="4">
        <f>VLOOKUP(A68,'Deployment Ct Data'!A:K,2,FALSE)</f>
        <v>44236</v>
      </c>
      <c r="P68" s="1">
        <f t="shared" si="3"/>
        <v>28</v>
      </c>
    </row>
    <row r="69" spans="1:16" x14ac:dyDescent="0.25">
      <c r="A69" s="5">
        <v>236</v>
      </c>
      <c r="B69" s="1" t="s">
        <v>0</v>
      </c>
      <c r="C69" s="1" t="s">
        <v>5</v>
      </c>
      <c r="E69" s="18"/>
      <c r="F69" s="6">
        <v>1</v>
      </c>
      <c r="I69" s="5">
        <f t="shared" si="2"/>
        <v>1</v>
      </c>
      <c r="J69" s="1">
        <f>VLOOKUP(A69,'Deployment Ct Data'!A:K,7,FALSE)</f>
        <v>31.681000000000001</v>
      </c>
      <c r="K69" s="1">
        <f>VLOOKUP(A69,'Deployment Ct Data'!A:K,10,FALSE)</f>
        <v>3.968</v>
      </c>
      <c r="L69" s="1">
        <f>VLOOKUP(A69,'Deployment Ct Data'!A:K,8,FALSE)</f>
        <v>32.646999999999998</v>
      </c>
      <c r="M69" s="1">
        <f>VLOOKUP(A69,'Deployment Ct Data'!A:K,11,FALSE)</f>
        <v>3.0020000000000024</v>
      </c>
      <c r="N69" s="1">
        <f>VLOOKUP(A69,'Deployment Ct Data'!A:K,9,FALSE)</f>
        <v>33.593000000000004</v>
      </c>
      <c r="O69" s="4">
        <f>VLOOKUP(A69,'Deployment Ct Data'!A:K,2,FALSE)</f>
        <v>44236</v>
      </c>
      <c r="P69" s="1">
        <f t="shared" si="3"/>
        <v>28</v>
      </c>
    </row>
    <row r="70" spans="1:16" x14ac:dyDescent="0.25">
      <c r="A70" s="5">
        <v>185</v>
      </c>
      <c r="B70" s="1" t="s">
        <v>0</v>
      </c>
      <c r="C70" s="1" t="s">
        <v>5</v>
      </c>
      <c r="E70" s="18"/>
      <c r="F70" s="6">
        <v>1</v>
      </c>
      <c r="I70" s="5">
        <f t="shared" si="2"/>
        <v>1</v>
      </c>
      <c r="J70" s="1">
        <f>VLOOKUP(A70,'Deployment Ct Data'!A:K,7,FALSE)</f>
        <v>21.346</v>
      </c>
      <c r="K70" s="1">
        <f>VLOOKUP(A70,'Deployment Ct Data'!A:K,10,FALSE)</f>
        <v>16.733000000000001</v>
      </c>
      <c r="L70" s="1">
        <f>VLOOKUP(A70,'Deployment Ct Data'!A:K,8,FALSE)</f>
        <v>22.036999999999999</v>
      </c>
      <c r="M70" s="1">
        <f>VLOOKUP(A70,'Deployment Ct Data'!A:K,11,FALSE)</f>
        <v>16.042000000000002</v>
      </c>
      <c r="N70" s="1">
        <f>VLOOKUP(A70,'Deployment Ct Data'!A:K,9,FALSE)</f>
        <v>22.018999999999998</v>
      </c>
      <c r="O70" s="4">
        <f>VLOOKUP(A70,'Deployment Ct Data'!A:K,2,FALSE)</f>
        <v>44237</v>
      </c>
      <c r="P70" s="1">
        <f t="shared" si="3"/>
        <v>29</v>
      </c>
    </row>
    <row r="71" spans="1:16" x14ac:dyDescent="0.25">
      <c r="A71" s="5">
        <v>335</v>
      </c>
      <c r="B71" s="1" t="s">
        <v>0</v>
      </c>
      <c r="C71" s="1" t="s">
        <v>5</v>
      </c>
      <c r="E71" s="18"/>
      <c r="F71" s="6">
        <v>1</v>
      </c>
      <c r="I71" s="5">
        <f t="shared" si="2"/>
        <v>1</v>
      </c>
      <c r="J71" s="1">
        <f>VLOOKUP(A71,'Deployment Ct Data'!A:K,7,FALSE)</f>
        <v>23.478000000000002</v>
      </c>
      <c r="K71" s="1">
        <f>VLOOKUP(A71,'Deployment Ct Data'!A:K,10,FALSE)</f>
        <v>21.180999999999997</v>
      </c>
      <c r="L71" s="1">
        <f>VLOOKUP(A71,'Deployment Ct Data'!A:K,8,FALSE)</f>
        <v>23.686</v>
      </c>
      <c r="M71" s="1">
        <f>VLOOKUP(A71,'Deployment Ct Data'!A:K,11,FALSE)</f>
        <v>20.972999999999999</v>
      </c>
      <c r="N71" s="1">
        <f>VLOOKUP(A71,'Deployment Ct Data'!A:K,9,FALSE)</f>
        <v>23.933</v>
      </c>
      <c r="O71" s="4">
        <f>VLOOKUP(A71,'Deployment Ct Data'!A:K,2,FALSE)</f>
        <v>44237</v>
      </c>
      <c r="P71" s="1">
        <f t="shared" si="3"/>
        <v>29</v>
      </c>
    </row>
    <row r="72" spans="1:16" x14ac:dyDescent="0.25">
      <c r="A72" s="5">
        <v>123</v>
      </c>
      <c r="B72" s="1" t="s">
        <v>0</v>
      </c>
      <c r="C72" s="1" t="s">
        <v>5</v>
      </c>
      <c r="E72" s="18"/>
      <c r="F72" s="6">
        <v>1</v>
      </c>
      <c r="I72" s="5">
        <f t="shared" si="2"/>
        <v>1</v>
      </c>
      <c r="J72" s="1">
        <f>VLOOKUP(A72,'Deployment Ct Data'!A:K,7,FALSE)</f>
        <v>29.221</v>
      </c>
      <c r="K72" s="1">
        <f>VLOOKUP(A72,'Deployment Ct Data'!A:K,10,FALSE)</f>
        <v>2.1539999999999999</v>
      </c>
      <c r="L72" s="1">
        <f>VLOOKUP(A72,'Deployment Ct Data'!A:K,8,FALSE)</f>
        <v>30.004999999999999</v>
      </c>
      <c r="M72" s="1">
        <f>VLOOKUP(A72,'Deployment Ct Data'!A:K,11,FALSE)</f>
        <v>1.370000000000001</v>
      </c>
      <c r="N72" s="1">
        <f>VLOOKUP(A72,'Deployment Ct Data'!A:K,9,FALSE)</f>
        <v>30.181000000000001</v>
      </c>
      <c r="O72" s="4">
        <f>VLOOKUP(A72,'Deployment Ct Data'!A:K,2,FALSE)</f>
        <v>44237</v>
      </c>
      <c r="P72" s="1">
        <f t="shared" si="3"/>
        <v>29</v>
      </c>
    </row>
    <row r="73" spans="1:16" x14ac:dyDescent="0.25">
      <c r="A73" s="5">
        <v>24</v>
      </c>
      <c r="B73" s="1" t="s">
        <v>0</v>
      </c>
      <c r="C73" s="1" t="s">
        <v>5</v>
      </c>
      <c r="E73" s="18"/>
      <c r="F73" s="6">
        <v>1</v>
      </c>
      <c r="I73" s="5">
        <f t="shared" si="2"/>
        <v>1</v>
      </c>
      <c r="J73" s="1">
        <f>VLOOKUP(A73,'Deployment Ct Data'!A:K,7,FALSE)</f>
        <v>29.274999999999999</v>
      </c>
      <c r="K73" s="1">
        <f>VLOOKUP(A73,'Deployment Ct Data'!A:K,10,FALSE)</f>
        <v>8.9149999999999991</v>
      </c>
      <c r="L73" s="1">
        <f>VLOOKUP(A73,'Deployment Ct Data'!A:K,8,FALSE)</f>
        <v>30.123999999999999</v>
      </c>
      <c r="M73" s="1">
        <f>VLOOKUP(A73,'Deployment Ct Data'!A:K,11,FALSE)</f>
        <v>8.0659999999999989</v>
      </c>
      <c r="N73" s="1">
        <f>VLOOKUP(A73,'Deployment Ct Data'!A:K,9,FALSE)</f>
        <v>30.081</v>
      </c>
      <c r="O73" s="4">
        <f>VLOOKUP(A73,'Deployment Ct Data'!A:K,2,FALSE)</f>
        <v>44237</v>
      </c>
      <c r="P73" s="1">
        <f t="shared" si="3"/>
        <v>29</v>
      </c>
    </row>
    <row r="74" spans="1:16" x14ac:dyDescent="0.25">
      <c r="A74" s="5">
        <v>213</v>
      </c>
      <c r="B74" s="1" t="s">
        <v>0</v>
      </c>
      <c r="C74" s="1" t="s">
        <v>5</v>
      </c>
      <c r="E74" s="18"/>
      <c r="F74" s="6">
        <v>1</v>
      </c>
      <c r="I74" s="5">
        <f t="shared" si="2"/>
        <v>1</v>
      </c>
      <c r="J74" s="1">
        <f>VLOOKUP(A74,'Deployment Ct Data'!A:K,7,FALSE)</f>
        <v>29.827999999999999</v>
      </c>
      <c r="K74" s="1">
        <f>VLOOKUP(A74,'Deployment Ct Data'!A:K,10,FALSE)</f>
        <v>3.2339999999999982</v>
      </c>
      <c r="L74" s="1">
        <f>VLOOKUP(A74,'Deployment Ct Data'!A:K,8,FALSE)</f>
        <v>30.565999999999999</v>
      </c>
      <c r="M74" s="1">
        <f>VLOOKUP(A74,'Deployment Ct Data'!A:K,11,FALSE)</f>
        <v>2.4959999999999987</v>
      </c>
      <c r="N74" s="1">
        <f>VLOOKUP(A74,'Deployment Ct Data'!A:K,9,FALSE)</f>
        <v>30.742999999999999</v>
      </c>
      <c r="O74" s="4">
        <f>VLOOKUP(A74,'Deployment Ct Data'!A:K,2,FALSE)</f>
        <v>44237</v>
      </c>
      <c r="P74" s="1">
        <f t="shared" si="3"/>
        <v>29</v>
      </c>
    </row>
    <row r="75" spans="1:16" x14ac:dyDescent="0.25">
      <c r="A75" s="5">
        <v>354</v>
      </c>
      <c r="B75" s="1" t="s">
        <v>0</v>
      </c>
      <c r="C75" s="1" t="s">
        <v>5</v>
      </c>
      <c r="E75" s="18"/>
      <c r="F75" s="6">
        <v>1</v>
      </c>
      <c r="I75" s="5">
        <f t="shared" si="2"/>
        <v>1</v>
      </c>
      <c r="J75" s="1">
        <f>VLOOKUP(A75,'Deployment Ct Data'!A:K,7,FALSE)</f>
        <v>32.945</v>
      </c>
      <c r="K75" s="1">
        <f>VLOOKUP(A75,'Deployment Ct Data'!A:K,10,FALSE)</f>
        <v>-1.0190000000000019</v>
      </c>
      <c r="L75" s="1">
        <f>VLOOKUP(A75,'Deployment Ct Data'!A:K,8,FALSE)</f>
        <v>34.508000000000003</v>
      </c>
      <c r="M75" s="1">
        <f>VLOOKUP(A75,'Deployment Ct Data'!A:K,11,FALSE)</f>
        <v>-2.5820000000000043</v>
      </c>
      <c r="N75" s="1">
        <f>VLOOKUP(A75,'Deployment Ct Data'!A:K,9,FALSE)</f>
        <v>33.802999999999997</v>
      </c>
      <c r="O75" s="4">
        <f>VLOOKUP(A75,'Deployment Ct Data'!A:K,2,FALSE)</f>
        <v>44237</v>
      </c>
      <c r="P75" s="1">
        <f t="shared" si="3"/>
        <v>29</v>
      </c>
    </row>
    <row r="76" spans="1:16" x14ac:dyDescent="0.25">
      <c r="A76" s="5">
        <v>99</v>
      </c>
      <c r="B76" s="1" t="s">
        <v>0</v>
      </c>
      <c r="C76" s="1" t="s">
        <v>5</v>
      </c>
      <c r="E76" s="18"/>
      <c r="F76" s="6">
        <v>1</v>
      </c>
      <c r="I76" s="5">
        <f t="shared" si="2"/>
        <v>1</v>
      </c>
      <c r="J76" s="1">
        <f>VLOOKUP(A76,'Deployment Ct Data'!A:K,7,FALSE)</f>
        <v>23.015999999999998</v>
      </c>
      <c r="K76" s="1">
        <f>VLOOKUP(A76,'Deployment Ct Data'!A:K,10,FALSE)</f>
        <v>9.5100000000000051</v>
      </c>
      <c r="L76" s="1">
        <f>VLOOKUP(A76,'Deployment Ct Data'!A:K,8,FALSE)</f>
        <v>23.995000000000001</v>
      </c>
      <c r="M76" s="1">
        <f>VLOOKUP(A76,'Deployment Ct Data'!A:K,11,FALSE)</f>
        <v>8.5310000000000024</v>
      </c>
      <c r="N76" s="1">
        <f>VLOOKUP(A76,'Deployment Ct Data'!A:K,9,FALSE)</f>
        <v>23.960999999999999</v>
      </c>
      <c r="O76" s="4">
        <f>VLOOKUP(A76,'Deployment Ct Data'!A:K,2,FALSE)</f>
        <v>44238</v>
      </c>
      <c r="P76" s="1">
        <f t="shared" si="3"/>
        <v>30</v>
      </c>
    </row>
    <row r="77" spans="1:16" x14ac:dyDescent="0.25">
      <c r="A77" s="5">
        <v>345</v>
      </c>
      <c r="B77" s="1" t="s">
        <v>0</v>
      </c>
      <c r="C77" s="1" t="s">
        <v>5</v>
      </c>
      <c r="E77" s="18"/>
      <c r="F77" s="6">
        <v>1</v>
      </c>
      <c r="I77" s="5">
        <f t="shared" si="2"/>
        <v>1</v>
      </c>
      <c r="J77" s="1">
        <f>VLOOKUP(A77,'Deployment Ct Data'!A:K,7,FALSE)</f>
        <v>28.395</v>
      </c>
      <c r="K77" s="1">
        <f>VLOOKUP(A77,'Deployment Ct Data'!A:K,10,FALSE)</f>
        <v>0.66799999999999926</v>
      </c>
      <c r="L77" s="1">
        <f>VLOOKUP(A77,'Deployment Ct Data'!A:K,8,FALSE)</f>
        <v>29.65</v>
      </c>
      <c r="M77" s="1">
        <f>VLOOKUP(A77,'Deployment Ct Data'!A:K,11,FALSE)</f>
        <v>-0.58699999999999974</v>
      </c>
      <c r="N77" s="1">
        <f>VLOOKUP(A77,'Deployment Ct Data'!A:K,9,FALSE)</f>
        <v>29.524999999999999</v>
      </c>
      <c r="O77" s="4">
        <f>VLOOKUP(A77,'Deployment Ct Data'!A:K,2,FALSE)</f>
        <v>44238</v>
      </c>
      <c r="P77" s="1">
        <f t="shared" si="3"/>
        <v>30</v>
      </c>
    </row>
    <row r="78" spans="1:16" x14ac:dyDescent="0.25">
      <c r="A78" s="5">
        <v>214</v>
      </c>
      <c r="B78" s="1" t="s">
        <v>0</v>
      </c>
      <c r="C78" s="1" t="s">
        <v>5</v>
      </c>
      <c r="E78" s="18"/>
      <c r="F78" s="6">
        <v>1</v>
      </c>
      <c r="I78" s="5">
        <f t="shared" si="2"/>
        <v>1</v>
      </c>
      <c r="J78" s="1">
        <f>VLOOKUP(A78,'Deployment Ct Data'!A:K,7,FALSE)</f>
        <v>30.436</v>
      </c>
      <c r="K78" s="1">
        <f>VLOOKUP(A78,'Deployment Ct Data'!A:K,10,FALSE)</f>
        <v>0.18199999999999861</v>
      </c>
      <c r="L78" s="1">
        <f>VLOOKUP(A78,'Deployment Ct Data'!A:K,8,FALSE)</f>
        <v>31.114000000000001</v>
      </c>
      <c r="M78" s="1">
        <f>VLOOKUP(A78,'Deployment Ct Data'!A:K,11,FALSE)</f>
        <v>-0.49600000000000222</v>
      </c>
      <c r="N78" s="1">
        <f>VLOOKUP(A78,'Deployment Ct Data'!A:K,9,FALSE)</f>
        <v>30.026</v>
      </c>
      <c r="O78" s="4">
        <f>VLOOKUP(A78,'Deployment Ct Data'!A:K,2,FALSE)</f>
        <v>44238</v>
      </c>
      <c r="P78" s="1">
        <f t="shared" si="3"/>
        <v>30</v>
      </c>
    </row>
    <row r="79" spans="1:16" x14ac:dyDescent="0.25">
      <c r="A79" s="5">
        <v>226</v>
      </c>
      <c r="B79" s="1" t="s">
        <v>0</v>
      </c>
      <c r="C79" s="1" t="s">
        <v>7</v>
      </c>
      <c r="D79" s="1" t="s">
        <v>5</v>
      </c>
      <c r="E79" s="18"/>
      <c r="F79" s="5">
        <v>1</v>
      </c>
      <c r="I79" s="5">
        <f t="shared" si="2"/>
        <v>1</v>
      </c>
      <c r="J79" s="1">
        <f>VLOOKUP(A79,'Deployment Ct Data'!A:K,7,FALSE)</f>
        <v>33.680999999999997</v>
      </c>
      <c r="K79" s="1">
        <f>VLOOKUP(A79,'Deployment Ct Data'!A:K,10,FALSE)</f>
        <v>-3.6969999999999956</v>
      </c>
      <c r="L79" s="1">
        <f>VLOOKUP(A79,'Deployment Ct Data'!A:K,8,FALSE)</f>
        <v>34.994</v>
      </c>
      <c r="M79" s="1">
        <f>VLOOKUP(A79,'Deployment Ct Data'!A:K,11,FALSE)</f>
        <v>-5.009999999999998</v>
      </c>
      <c r="N79" s="1">
        <f>VLOOKUP(A79,'Deployment Ct Data'!A:K,9,FALSE)</f>
        <v>36.643999999999998</v>
      </c>
      <c r="O79" s="4">
        <f>VLOOKUP(A79,'Deployment Ct Data'!A:K,2,FALSE)</f>
        <v>44239</v>
      </c>
      <c r="P79" s="1">
        <f t="shared" si="3"/>
        <v>31</v>
      </c>
    </row>
    <row r="80" spans="1:16" x14ac:dyDescent="0.25">
      <c r="A80" s="5">
        <v>16</v>
      </c>
      <c r="B80" s="18" t="s">
        <v>0</v>
      </c>
      <c r="C80" s="18" t="s">
        <v>5</v>
      </c>
      <c r="D80" s="18"/>
      <c r="F80" s="6">
        <v>1</v>
      </c>
      <c r="I80" s="5">
        <f t="shared" si="2"/>
        <v>1</v>
      </c>
      <c r="J80" s="1">
        <f>VLOOKUP(A80,'Deployment Ct Data'!A:K,7,FALSE)</f>
        <v>25.039000000000001</v>
      </c>
      <c r="K80" s="1">
        <f>VLOOKUP(A80,'Deployment Ct Data'!A:K,10,FALSE)</f>
        <v>4.6589999999999989</v>
      </c>
      <c r="L80" s="1">
        <f>VLOOKUP(A80,'Deployment Ct Data'!A:K,8,FALSE)</f>
        <v>25.824000000000002</v>
      </c>
      <c r="M80" s="1">
        <f>VLOOKUP(A80,'Deployment Ct Data'!A:K,11,FALSE)</f>
        <v>3.8739999999999988</v>
      </c>
      <c r="N80" s="1">
        <f>VLOOKUP(A80,'Deployment Ct Data'!A:K,9,FALSE)</f>
        <v>25.940999999999999</v>
      </c>
      <c r="O80" s="4">
        <f>VLOOKUP(A80,'Deployment Ct Data'!A:K,2,FALSE)</f>
        <v>44240</v>
      </c>
      <c r="P80" s="1">
        <f t="shared" si="3"/>
        <v>32</v>
      </c>
    </row>
    <row r="81" spans="1:16" x14ac:dyDescent="0.25">
      <c r="A81" s="5">
        <v>4</v>
      </c>
      <c r="B81" s="1" t="s">
        <v>0</v>
      </c>
      <c r="C81" s="1" t="s">
        <v>5</v>
      </c>
      <c r="E81" s="18"/>
      <c r="F81" s="6">
        <v>1</v>
      </c>
      <c r="I81" s="5">
        <f t="shared" si="2"/>
        <v>1</v>
      </c>
      <c r="J81" s="1">
        <f>VLOOKUP(A81,'Deployment Ct Data'!A:K,7,FALSE)</f>
        <v>33.435000000000002</v>
      </c>
      <c r="K81" s="1">
        <f>VLOOKUP(A81,'Deployment Ct Data'!A:K,10,FALSE)</f>
        <v>-1.2280000000000015</v>
      </c>
      <c r="L81" s="1">
        <f>VLOOKUP(A81,'Deployment Ct Data'!A:K,8,FALSE)</f>
        <v>35.710999999999999</v>
      </c>
      <c r="M81" s="1">
        <f>VLOOKUP(A81,'Deployment Ct Data'!A:K,11,FALSE)</f>
        <v>-3.5039999999999978</v>
      </c>
      <c r="N81" s="1">
        <f>VLOOKUP(A81,'Deployment Ct Data'!A:K,9,FALSE)</f>
        <v>35.993000000000002</v>
      </c>
      <c r="O81" s="4">
        <f>VLOOKUP(A81,'Deployment Ct Data'!A:K,2,FALSE)</f>
        <v>44240</v>
      </c>
      <c r="P81" s="1">
        <f t="shared" si="3"/>
        <v>32</v>
      </c>
    </row>
    <row r="82" spans="1:16" x14ac:dyDescent="0.25">
      <c r="A82" s="5">
        <v>120</v>
      </c>
      <c r="B82" s="1" t="s">
        <v>0</v>
      </c>
      <c r="C82" s="1" t="s">
        <v>5</v>
      </c>
      <c r="E82" s="18"/>
      <c r="F82" s="6">
        <v>1</v>
      </c>
      <c r="I82" s="5">
        <f t="shared" si="2"/>
        <v>1</v>
      </c>
      <c r="J82" s="1">
        <f>VLOOKUP(A82,'Deployment Ct Data'!A:K,7,FALSE)</f>
        <v>20.167000000000002</v>
      </c>
      <c r="K82" s="1">
        <f>VLOOKUP(A82,'Deployment Ct Data'!A:K,10,FALSE)</f>
        <v>15.676000000000002</v>
      </c>
      <c r="L82" s="1">
        <f>VLOOKUP(A82,'Deployment Ct Data'!A:K,8,FALSE)</f>
        <v>20.991</v>
      </c>
      <c r="M82" s="1">
        <f>VLOOKUP(A82,'Deployment Ct Data'!A:K,11,FALSE)</f>
        <v>14.852000000000004</v>
      </c>
      <c r="N82" s="1">
        <f>VLOOKUP(A82,'Deployment Ct Data'!A:K,9,FALSE)</f>
        <v>20.951000000000001</v>
      </c>
      <c r="O82" s="4">
        <f>VLOOKUP(A82,'Deployment Ct Data'!A:K,2,FALSE)</f>
        <v>44244</v>
      </c>
      <c r="P82" s="1">
        <f t="shared" si="3"/>
        <v>36</v>
      </c>
    </row>
    <row r="83" spans="1:16" x14ac:dyDescent="0.25">
      <c r="A83" s="5">
        <v>50</v>
      </c>
      <c r="B83" s="1" t="s">
        <v>0</v>
      </c>
      <c r="C83" s="1" t="s">
        <v>5</v>
      </c>
      <c r="F83" s="6">
        <v>1</v>
      </c>
      <c r="I83" s="5">
        <f t="shared" si="2"/>
        <v>1</v>
      </c>
      <c r="J83" s="1">
        <f>VLOOKUP(A83,'Deployment Ct Data'!A:K,7,FALSE)</f>
        <v>31.975000000000001</v>
      </c>
      <c r="K83" s="1">
        <f>VLOOKUP(A83,'Deployment Ct Data'!A:K,10,FALSE)</f>
        <v>-0.74000000000000199</v>
      </c>
      <c r="L83" s="1">
        <f>VLOOKUP(A83,'Deployment Ct Data'!A:K,8,FALSE)</f>
        <v>32.954999999999998</v>
      </c>
      <c r="M83" s="1">
        <f>VLOOKUP(A83,'Deployment Ct Data'!A:K,11,FALSE)</f>
        <v>-1.7199999999999989</v>
      </c>
      <c r="N83" s="1">
        <f>VLOOKUP(A83,'Deployment Ct Data'!A:K,9,FALSE)</f>
        <v>32.497</v>
      </c>
      <c r="O83" s="4">
        <f>VLOOKUP(A83,'Deployment Ct Data'!A:K,2,FALSE)</f>
        <v>44244</v>
      </c>
      <c r="P83" s="1">
        <f t="shared" si="3"/>
        <v>36</v>
      </c>
    </row>
    <row r="84" spans="1:16" x14ac:dyDescent="0.25">
      <c r="A84" s="5">
        <v>287</v>
      </c>
      <c r="B84" s="1" t="s">
        <v>0</v>
      </c>
      <c r="C84" s="1" t="s">
        <v>5</v>
      </c>
      <c r="F84" s="6">
        <v>1</v>
      </c>
      <c r="I84" s="5">
        <f t="shared" si="2"/>
        <v>1</v>
      </c>
      <c r="J84" s="1">
        <f>VLOOKUP(A84,'Deployment Ct Data'!A:K,7,FALSE)</f>
        <v>29.207999999999998</v>
      </c>
      <c r="K84" s="1">
        <f>VLOOKUP(A84,'Deployment Ct Data'!A:K,10,FALSE)</f>
        <v>1.032</v>
      </c>
      <c r="L84" s="1">
        <f>VLOOKUP(A84,'Deployment Ct Data'!A:K,8,FALSE)</f>
        <v>29.952999999999999</v>
      </c>
      <c r="M84" s="1">
        <f>VLOOKUP(A84,'Deployment Ct Data'!A:K,11,FALSE)</f>
        <v>0.28699999999999903</v>
      </c>
      <c r="N84" s="1">
        <f>VLOOKUP(A84,'Deployment Ct Data'!A:K,9,FALSE)</f>
        <v>29.965</v>
      </c>
      <c r="O84" s="4">
        <f>VLOOKUP(A84,'Deployment Ct Data'!A:K,2,FALSE)</f>
        <v>44245</v>
      </c>
      <c r="P84" s="1">
        <f t="shared" si="3"/>
        <v>37</v>
      </c>
    </row>
    <row r="85" spans="1:16" x14ac:dyDescent="0.25">
      <c r="A85" s="5">
        <v>259</v>
      </c>
      <c r="B85" s="1" t="s">
        <v>0</v>
      </c>
      <c r="C85" s="1" t="s">
        <v>5</v>
      </c>
      <c r="F85" s="6">
        <v>1</v>
      </c>
      <c r="I85" s="5">
        <f t="shared" si="2"/>
        <v>1</v>
      </c>
      <c r="J85" s="1">
        <f>VLOOKUP(A85,'Deployment Ct Data'!A:K,7,FALSE)</f>
        <v>33.017000000000003</v>
      </c>
      <c r="K85" s="1">
        <f>VLOOKUP(A85,'Deployment Ct Data'!A:K,10,FALSE)</f>
        <v>-3.2200000000000024</v>
      </c>
      <c r="L85" s="1">
        <f>VLOOKUP(A85,'Deployment Ct Data'!A:K,8,FALSE)</f>
        <v>33.124000000000002</v>
      </c>
      <c r="M85" s="1">
        <f>VLOOKUP(A85,'Deployment Ct Data'!A:K,11,FALSE)</f>
        <v>-3.3270000000000017</v>
      </c>
      <c r="N85" s="1">
        <f>VLOOKUP(A85,'Deployment Ct Data'!A:K,9,FALSE)</f>
        <v>33.476999999999997</v>
      </c>
      <c r="O85" s="4">
        <f>VLOOKUP(A85,'Deployment Ct Data'!A:K,2,FALSE)</f>
        <v>44245</v>
      </c>
      <c r="P85" s="1">
        <f t="shared" si="3"/>
        <v>37</v>
      </c>
    </row>
    <row r="86" spans="1:16" x14ac:dyDescent="0.25">
      <c r="A86" s="5">
        <v>312</v>
      </c>
      <c r="B86" s="1" t="s">
        <v>0</v>
      </c>
      <c r="C86" s="1" t="s">
        <v>5</v>
      </c>
      <c r="F86" s="6">
        <v>1</v>
      </c>
      <c r="I86" s="5">
        <f t="shared" si="2"/>
        <v>1</v>
      </c>
      <c r="J86" s="1">
        <f>VLOOKUP(A86,'Deployment Ct Data'!A:K,7,FALSE)</f>
        <v>26.17</v>
      </c>
      <c r="K86" s="1">
        <f>VLOOKUP(A86,'Deployment Ct Data'!A:K,10,FALSE)</f>
        <v>6.0489999999999995</v>
      </c>
      <c r="L86" s="1">
        <f>VLOOKUP(A86,'Deployment Ct Data'!A:K,8,FALSE)</f>
        <v>27.273</v>
      </c>
      <c r="M86" s="1">
        <f>VLOOKUP(A86,'Deployment Ct Data'!A:K,11,FALSE)</f>
        <v>4.9460000000000015</v>
      </c>
      <c r="N86" s="1">
        <f>VLOOKUP(A86,'Deployment Ct Data'!A:K,9,FALSE)</f>
        <v>26.658000000000001</v>
      </c>
      <c r="O86" s="4">
        <f>VLOOKUP(A86,'Deployment Ct Data'!A:K,2,FALSE)</f>
        <v>44246</v>
      </c>
      <c r="P86" s="1">
        <f t="shared" si="3"/>
        <v>38</v>
      </c>
    </row>
    <row r="87" spans="1:16" x14ac:dyDescent="0.25">
      <c r="A87" s="5">
        <v>292</v>
      </c>
      <c r="B87" s="1" t="s">
        <v>0</v>
      </c>
      <c r="C87" s="1" t="s">
        <v>5</v>
      </c>
      <c r="F87" s="6">
        <v>1</v>
      </c>
      <c r="I87" s="5">
        <f t="shared" si="2"/>
        <v>1</v>
      </c>
      <c r="J87" s="1">
        <f>VLOOKUP(A87,'Deployment Ct Data'!A:K,7,FALSE)</f>
        <v>31.675000000000001</v>
      </c>
      <c r="K87" s="1">
        <f>VLOOKUP(A87,'Deployment Ct Data'!A:K,10,FALSE)</f>
        <v>-2.6069999999999993</v>
      </c>
      <c r="L87" s="1">
        <f>VLOOKUP(A87,'Deployment Ct Data'!A:K,8,FALSE)</f>
        <v>33.630000000000003</v>
      </c>
      <c r="M87" s="1">
        <f>VLOOKUP(A87,'Deployment Ct Data'!A:K,11,FALSE)</f>
        <v>-4.5620000000000012</v>
      </c>
      <c r="N87" s="1">
        <f>VLOOKUP(A87,'Deployment Ct Data'!A:K,9,FALSE)</f>
        <v>32.744999999999997</v>
      </c>
      <c r="O87" s="4">
        <f>VLOOKUP(A87,'Deployment Ct Data'!A:K,2,FALSE)</f>
        <v>44246</v>
      </c>
      <c r="P87" s="1">
        <f t="shared" si="3"/>
        <v>38</v>
      </c>
    </row>
    <row r="88" spans="1:16" x14ac:dyDescent="0.25">
      <c r="A88" s="5">
        <v>30</v>
      </c>
      <c r="B88" s="1" t="s">
        <v>0</v>
      </c>
      <c r="C88" s="1" t="s">
        <v>5</v>
      </c>
      <c r="F88" s="6">
        <v>1</v>
      </c>
      <c r="I88" s="5">
        <f t="shared" si="2"/>
        <v>1</v>
      </c>
      <c r="J88" s="1">
        <f>VLOOKUP(A88,'Deployment Ct Data'!A:K,7,FALSE)</f>
        <v>25.33</v>
      </c>
      <c r="K88" s="1">
        <f>VLOOKUP(A88,'Deployment Ct Data'!A:K,10,FALSE)</f>
        <v>6.2590000000000003</v>
      </c>
      <c r="L88" s="1">
        <f>VLOOKUP(A88,'Deployment Ct Data'!A:K,8,FALSE)</f>
        <v>25.739000000000001</v>
      </c>
      <c r="M88" s="1">
        <f>VLOOKUP(A88,'Deployment Ct Data'!A:K,11,FALSE)</f>
        <v>5.8499999999999979</v>
      </c>
      <c r="N88" s="1">
        <f>VLOOKUP(A88,'Deployment Ct Data'!A:K,9,FALSE)</f>
        <v>25.594000000000001</v>
      </c>
      <c r="O88" s="4">
        <f>VLOOKUP(A88,'Deployment Ct Data'!A:K,2,FALSE)</f>
        <v>44247</v>
      </c>
      <c r="P88" s="1">
        <f t="shared" si="3"/>
        <v>39</v>
      </c>
    </row>
    <row r="89" spans="1:16" x14ac:dyDescent="0.25">
      <c r="A89" s="5">
        <v>59</v>
      </c>
      <c r="B89" s="1" t="s">
        <v>0</v>
      </c>
      <c r="C89" s="1" t="s">
        <v>5</v>
      </c>
      <c r="E89" s="2"/>
      <c r="F89" s="6">
        <v>1</v>
      </c>
      <c r="I89" s="5">
        <f t="shared" si="2"/>
        <v>1</v>
      </c>
      <c r="J89" s="1">
        <f>VLOOKUP(A89,'Deployment Ct Data'!A:K,7,FALSE)</f>
        <v>31.128</v>
      </c>
      <c r="K89" s="1">
        <f>VLOOKUP(A89,'Deployment Ct Data'!A:K,10,FALSE)</f>
        <v>5.9840000000000018</v>
      </c>
      <c r="L89" s="1">
        <f>VLOOKUP(A89,'Deployment Ct Data'!A:K,8,FALSE)</f>
        <v>32.942</v>
      </c>
      <c r="M89" s="1">
        <f>VLOOKUP(A89,'Deployment Ct Data'!A:K,11,FALSE)</f>
        <v>4.1700000000000017</v>
      </c>
      <c r="N89" s="1">
        <f>VLOOKUP(A89,'Deployment Ct Data'!A:K,9,FALSE)</f>
        <v>32.091000000000001</v>
      </c>
      <c r="O89" s="4">
        <f>VLOOKUP(A89,'Deployment Ct Data'!A:K,2,FALSE)</f>
        <v>44247</v>
      </c>
      <c r="P89" s="1">
        <f t="shared" si="3"/>
        <v>39</v>
      </c>
    </row>
    <row r="90" spans="1:16" x14ac:dyDescent="0.25">
      <c r="A90" s="5">
        <v>15</v>
      </c>
      <c r="B90" s="1" t="s">
        <v>0</v>
      </c>
      <c r="C90" s="1" t="s">
        <v>5</v>
      </c>
      <c r="E90" s="2"/>
      <c r="F90" s="6">
        <v>1</v>
      </c>
      <c r="I90" s="5">
        <f t="shared" si="2"/>
        <v>1</v>
      </c>
      <c r="J90" s="1">
        <f>VLOOKUP(A90,'Deployment Ct Data'!A:K,7,FALSE)</f>
        <v>31.966999999999999</v>
      </c>
      <c r="K90" s="1">
        <f>VLOOKUP(A90,'Deployment Ct Data'!A:K,10,FALSE)</f>
        <v>-2.5219999999999985</v>
      </c>
      <c r="L90" s="1">
        <f>VLOOKUP(A90,'Deployment Ct Data'!A:K,8,FALSE)</f>
        <v>34.848999999999997</v>
      </c>
      <c r="M90" s="1">
        <f>VLOOKUP(A90,'Deployment Ct Data'!A:K,11,FALSE)</f>
        <v>-5.4039999999999964</v>
      </c>
      <c r="N90" s="1">
        <f>VLOOKUP(A90,'Deployment Ct Data'!A:K,9,FALSE)</f>
        <v>34.764000000000003</v>
      </c>
      <c r="O90" s="4">
        <f>VLOOKUP(A90,'Deployment Ct Data'!A:K,2,FALSE)</f>
        <v>44247</v>
      </c>
      <c r="P90" s="1">
        <f t="shared" si="3"/>
        <v>39</v>
      </c>
    </row>
    <row r="91" spans="1:16" x14ac:dyDescent="0.25">
      <c r="A91" s="5">
        <v>297</v>
      </c>
      <c r="B91" s="1" t="s">
        <v>0</v>
      </c>
      <c r="C91" s="1" t="s">
        <v>5</v>
      </c>
      <c r="E91" s="2"/>
      <c r="F91" s="6">
        <v>1</v>
      </c>
      <c r="I91" s="5">
        <f t="shared" si="2"/>
        <v>1</v>
      </c>
      <c r="J91" s="1">
        <f>VLOOKUP(A91,'Deployment Ct Data'!A:K,7,FALSE)</f>
        <v>36.819000000000003</v>
      </c>
      <c r="K91" s="1">
        <f>VLOOKUP(A91,'Deployment Ct Data'!A:K,10,FALSE)</f>
        <v>-5.4470000000000027</v>
      </c>
      <c r="L91" s="1">
        <f>VLOOKUP(A91,'Deployment Ct Data'!A:K,8,FALSE)</f>
        <v>38.847999999999999</v>
      </c>
      <c r="M91" s="1">
        <f>VLOOKUP(A91,'Deployment Ct Data'!A:K,11,FALSE)</f>
        <v>-7.4759999999999991</v>
      </c>
      <c r="N91" s="1">
        <f>VLOOKUP(A91,'Deployment Ct Data'!A:K,9,FALSE)</f>
        <v>42.838999999999999</v>
      </c>
      <c r="O91" s="4">
        <f>VLOOKUP(A91,'Deployment Ct Data'!A:K,2,FALSE)</f>
        <v>44249</v>
      </c>
      <c r="P91" s="1">
        <f t="shared" si="3"/>
        <v>41</v>
      </c>
    </row>
    <row r="92" spans="1:16" x14ac:dyDescent="0.25">
      <c r="A92" s="5">
        <v>38</v>
      </c>
      <c r="B92" s="1" t="s">
        <v>0</v>
      </c>
      <c r="C92" s="1" t="s">
        <v>5</v>
      </c>
      <c r="E92" s="2"/>
      <c r="F92" s="6">
        <v>1</v>
      </c>
      <c r="I92" s="5">
        <f t="shared" si="2"/>
        <v>1</v>
      </c>
      <c r="J92" s="1">
        <f>VLOOKUP(A92,'Deployment Ct Data'!A:K,7,FALSE)</f>
        <v>27.402999999999999</v>
      </c>
      <c r="K92" s="1">
        <f>VLOOKUP(A92,'Deployment Ct Data'!A:K,10,FALSE)</f>
        <v>3.0940000000000012</v>
      </c>
      <c r="L92" s="1">
        <f>VLOOKUP(A92,'Deployment Ct Data'!A:K,8,FALSE)</f>
        <v>29.265999999999998</v>
      </c>
      <c r="M92" s="1">
        <f>VLOOKUP(A92,'Deployment Ct Data'!A:K,11,FALSE)</f>
        <v>1.2310000000000016</v>
      </c>
      <c r="N92" s="1">
        <f>VLOOKUP(A92,'Deployment Ct Data'!A:K,9,FALSE)</f>
        <v>28.879000000000001</v>
      </c>
      <c r="O92" s="4">
        <f>VLOOKUP(A92,'Deployment Ct Data'!A:K,2,FALSE)</f>
        <v>44250</v>
      </c>
      <c r="P92" s="1">
        <f t="shared" si="3"/>
        <v>42</v>
      </c>
    </row>
    <row r="93" spans="1:16" x14ac:dyDescent="0.25">
      <c r="A93" s="5">
        <v>355</v>
      </c>
      <c r="B93" s="1" t="s">
        <v>0</v>
      </c>
      <c r="C93" s="1" t="s">
        <v>5</v>
      </c>
      <c r="E93" s="2"/>
      <c r="F93" s="6">
        <v>1</v>
      </c>
      <c r="I93" s="5">
        <f t="shared" si="2"/>
        <v>1</v>
      </c>
      <c r="J93" s="1">
        <f>VLOOKUP(A93,'Deployment Ct Data'!A:K,7,FALSE)</f>
        <v>27.414000000000001</v>
      </c>
      <c r="K93" s="1">
        <f>VLOOKUP(A93,'Deployment Ct Data'!A:K,10,FALSE)</f>
        <v>1.8689999999999998</v>
      </c>
      <c r="L93" s="1">
        <f>VLOOKUP(A93,'Deployment Ct Data'!A:K,8,FALSE)</f>
        <v>29.404</v>
      </c>
      <c r="M93" s="1">
        <f>VLOOKUP(A93,'Deployment Ct Data'!A:K,11,FALSE)</f>
        <v>-0.12099999999999866</v>
      </c>
      <c r="N93" s="1">
        <f>VLOOKUP(A93,'Deployment Ct Data'!A:K,9,FALSE)</f>
        <v>29.45</v>
      </c>
      <c r="O93" s="4">
        <f>VLOOKUP(A93,'Deployment Ct Data'!A:K,2,FALSE)</f>
        <v>44250</v>
      </c>
      <c r="P93" s="1">
        <f t="shared" si="3"/>
        <v>42</v>
      </c>
    </row>
    <row r="94" spans="1:16" x14ac:dyDescent="0.25">
      <c r="A94" s="5">
        <v>34</v>
      </c>
      <c r="B94" s="1" t="s">
        <v>0</v>
      </c>
      <c r="C94" s="1" t="s">
        <v>5</v>
      </c>
      <c r="E94" s="2"/>
      <c r="F94" s="6">
        <v>1</v>
      </c>
      <c r="I94" s="5">
        <f t="shared" si="2"/>
        <v>1</v>
      </c>
      <c r="J94" s="1">
        <f>VLOOKUP(A94,'Deployment Ct Data'!A:K,7,FALSE)</f>
        <v>28.536000000000001</v>
      </c>
      <c r="K94" s="1">
        <f>VLOOKUP(A94,'Deployment Ct Data'!A:K,10,FALSE)</f>
        <v>0.97799999999999798</v>
      </c>
      <c r="L94" s="1">
        <f>VLOOKUP(A94,'Deployment Ct Data'!A:K,8,FALSE)</f>
        <v>29.440999999999999</v>
      </c>
      <c r="M94" s="1">
        <f>VLOOKUP(A94,'Deployment Ct Data'!A:K,11,FALSE)</f>
        <v>7.3000000000000398E-2</v>
      </c>
      <c r="N94" s="1">
        <f>VLOOKUP(A94,'Deployment Ct Data'!A:K,9,FALSE)</f>
        <v>29.14</v>
      </c>
      <c r="O94" s="4">
        <f>VLOOKUP(A94,'Deployment Ct Data'!A:K,2,FALSE)</f>
        <v>44250</v>
      </c>
      <c r="P94" s="1">
        <f t="shared" si="3"/>
        <v>42</v>
      </c>
    </row>
    <row r="95" spans="1:16" x14ac:dyDescent="0.25">
      <c r="A95" s="5">
        <v>257</v>
      </c>
      <c r="B95" s="1" t="s">
        <v>0</v>
      </c>
      <c r="C95" s="1" t="s">
        <v>5</v>
      </c>
      <c r="E95" s="2"/>
      <c r="F95" s="6">
        <v>1</v>
      </c>
      <c r="I95" s="5">
        <f t="shared" si="2"/>
        <v>1</v>
      </c>
      <c r="J95" s="1">
        <f>VLOOKUP(A95,'Deployment Ct Data'!A:K,7,FALSE)</f>
        <v>28.692</v>
      </c>
      <c r="K95" s="1">
        <f>VLOOKUP(A95,'Deployment Ct Data'!A:K,10,FALSE)</f>
        <v>1.838000000000001</v>
      </c>
      <c r="L95" s="1">
        <f>VLOOKUP(A95,'Deployment Ct Data'!A:K,8,FALSE)</f>
        <v>30.524999999999999</v>
      </c>
      <c r="M95" s="1">
        <f>VLOOKUP(A95,'Deployment Ct Data'!A:K,11,FALSE)</f>
        <v>5.000000000002558E-3</v>
      </c>
      <c r="N95" s="1">
        <f>VLOOKUP(A95,'Deployment Ct Data'!A:K,9,FALSE)</f>
        <v>30.321999999999999</v>
      </c>
      <c r="O95" s="4">
        <f>VLOOKUP(A95,'Deployment Ct Data'!A:K,2,FALSE)</f>
        <v>44250</v>
      </c>
      <c r="P95" s="1">
        <f t="shared" si="3"/>
        <v>42</v>
      </c>
    </row>
    <row r="96" spans="1:16" x14ac:dyDescent="0.25">
      <c r="A96" s="5">
        <v>279</v>
      </c>
      <c r="B96" s="1" t="s">
        <v>0</v>
      </c>
      <c r="C96" s="1" t="s">
        <v>5</v>
      </c>
      <c r="E96" s="2"/>
      <c r="F96" s="6">
        <v>1</v>
      </c>
      <c r="I96" s="5">
        <f t="shared" si="2"/>
        <v>1</v>
      </c>
      <c r="J96" s="1">
        <f>VLOOKUP(A96,'Deployment Ct Data'!A:K,7,FALSE)</f>
        <v>28.728999999999999</v>
      </c>
      <c r="K96" s="1">
        <f>VLOOKUP(A96,'Deployment Ct Data'!A:K,10,FALSE)</f>
        <v>1.708000000000002</v>
      </c>
      <c r="L96" s="1">
        <f>VLOOKUP(A96,'Deployment Ct Data'!A:K,8,FALSE)</f>
        <v>29.460999999999999</v>
      </c>
      <c r="M96" s="1">
        <f>VLOOKUP(A96,'Deployment Ct Data'!A:K,11,FALSE)</f>
        <v>0.97600000000000264</v>
      </c>
      <c r="N96" s="1">
        <f>VLOOKUP(A96,'Deployment Ct Data'!A:K,9,FALSE)</f>
        <v>31.05</v>
      </c>
      <c r="O96" s="4">
        <f>VLOOKUP(A96,'Deployment Ct Data'!A:K,2,FALSE)</f>
        <v>44250</v>
      </c>
      <c r="P96" s="1">
        <f t="shared" si="3"/>
        <v>42</v>
      </c>
    </row>
    <row r="97" spans="1:16" x14ac:dyDescent="0.25">
      <c r="A97" s="5">
        <v>88</v>
      </c>
      <c r="B97" s="1" t="s">
        <v>0</v>
      </c>
      <c r="C97" s="1" t="s">
        <v>5</v>
      </c>
      <c r="E97" s="2"/>
      <c r="F97" s="6">
        <v>1</v>
      </c>
      <c r="I97" s="5">
        <f t="shared" si="2"/>
        <v>1</v>
      </c>
      <c r="J97" s="1">
        <f>VLOOKUP(A97,'Deployment Ct Data'!A:K,7,FALSE)</f>
        <v>29.138000000000002</v>
      </c>
      <c r="K97" s="1">
        <f>VLOOKUP(A97,'Deployment Ct Data'!A:K,10,FALSE)</f>
        <v>1.0499999999999972</v>
      </c>
      <c r="L97" s="1">
        <f>VLOOKUP(A97,'Deployment Ct Data'!A:K,8,FALSE)</f>
        <v>30.003</v>
      </c>
      <c r="M97" s="1">
        <f>VLOOKUP(A97,'Deployment Ct Data'!A:K,11,FALSE)</f>
        <v>0.18499999999999872</v>
      </c>
      <c r="N97" s="1">
        <f>VLOOKUP(A97,'Deployment Ct Data'!A:K,9,FALSE)</f>
        <v>29.753</v>
      </c>
      <c r="O97" s="4">
        <f>VLOOKUP(A97,'Deployment Ct Data'!A:K,2,FALSE)</f>
        <v>44250</v>
      </c>
      <c r="P97" s="1">
        <f t="shared" si="3"/>
        <v>42</v>
      </c>
    </row>
    <row r="98" spans="1:16" x14ac:dyDescent="0.25">
      <c r="A98" s="5">
        <v>46</v>
      </c>
      <c r="B98" s="1" t="s">
        <v>0</v>
      </c>
      <c r="C98" s="1" t="s">
        <v>5</v>
      </c>
      <c r="E98" s="2"/>
      <c r="F98" s="6">
        <v>1</v>
      </c>
      <c r="I98" s="5">
        <f t="shared" si="2"/>
        <v>1</v>
      </c>
      <c r="J98" s="1">
        <f>VLOOKUP(A98,'Deployment Ct Data'!A:K,7,FALSE)</f>
        <v>29.276</v>
      </c>
      <c r="K98" s="1">
        <f>VLOOKUP(A98,'Deployment Ct Data'!A:K,10,FALSE)</f>
        <v>1.4130000000000003</v>
      </c>
      <c r="L98" s="1">
        <f>VLOOKUP(A98,'Deployment Ct Data'!A:K,8,FALSE)</f>
        <v>30.085000000000001</v>
      </c>
      <c r="M98" s="1">
        <f>VLOOKUP(A98,'Deployment Ct Data'!A:K,11,FALSE)</f>
        <v>0.6039999999999992</v>
      </c>
      <c r="N98" s="1">
        <f>VLOOKUP(A98,'Deployment Ct Data'!A:K,9,FALSE)</f>
        <v>30.187000000000001</v>
      </c>
      <c r="O98" s="4">
        <f>VLOOKUP(A98,'Deployment Ct Data'!A:K,2,FALSE)</f>
        <v>44250</v>
      </c>
      <c r="P98" s="1">
        <f t="shared" si="3"/>
        <v>42</v>
      </c>
    </row>
    <row r="99" spans="1:16" x14ac:dyDescent="0.25">
      <c r="A99" s="5">
        <v>131</v>
      </c>
      <c r="B99" s="1" t="s">
        <v>0</v>
      </c>
      <c r="C99" s="1" t="s">
        <v>5</v>
      </c>
      <c r="F99" s="6">
        <v>1</v>
      </c>
      <c r="I99" s="5">
        <f t="shared" si="2"/>
        <v>1</v>
      </c>
      <c r="J99" s="1">
        <f>VLOOKUP(A99,'Deployment Ct Data'!A:K,7,FALSE)</f>
        <v>29.434000000000001</v>
      </c>
      <c r="K99" s="1">
        <f>VLOOKUP(A99,'Deployment Ct Data'!A:K,10,FALSE)</f>
        <v>1.3119999999999976</v>
      </c>
      <c r="L99" s="1">
        <f>VLOOKUP(A99,'Deployment Ct Data'!A:K,8,FALSE)</f>
        <v>31.045999999999999</v>
      </c>
      <c r="M99" s="1">
        <f>VLOOKUP(A99,'Deployment Ct Data'!A:K,11,FALSE)</f>
        <v>-0.30000000000000071</v>
      </c>
      <c r="N99" s="1">
        <f>VLOOKUP(A99,'Deployment Ct Data'!A:K,9,FALSE)</f>
        <v>30.632000000000001</v>
      </c>
      <c r="O99" s="4">
        <f>VLOOKUP(A99,'Deployment Ct Data'!A:K,2,FALSE)</f>
        <v>44250</v>
      </c>
      <c r="P99" s="1">
        <f t="shared" si="3"/>
        <v>42</v>
      </c>
    </row>
    <row r="100" spans="1:16" x14ac:dyDescent="0.25">
      <c r="A100" s="5">
        <v>261</v>
      </c>
      <c r="B100" s="1" t="s">
        <v>0</v>
      </c>
      <c r="C100" s="1" t="s">
        <v>5</v>
      </c>
      <c r="E100" s="2"/>
      <c r="F100" s="6">
        <v>1</v>
      </c>
      <c r="I100" s="5">
        <f t="shared" si="2"/>
        <v>1</v>
      </c>
      <c r="J100" s="1">
        <f>VLOOKUP(A100,'Deployment Ct Data'!A:K,7,FALSE)</f>
        <v>30.727</v>
      </c>
      <c r="K100" s="1">
        <f>VLOOKUP(A100,'Deployment Ct Data'!A:K,10,FALSE)</f>
        <v>-1.4540000000000006</v>
      </c>
      <c r="L100" s="1">
        <f>VLOOKUP(A100,'Deployment Ct Data'!A:K,8,FALSE)</f>
        <v>33.302999999999997</v>
      </c>
      <c r="M100" s="1">
        <f>VLOOKUP(A100,'Deployment Ct Data'!A:K,11,FALSE)</f>
        <v>-4.0299999999999976</v>
      </c>
      <c r="N100" s="1">
        <f>VLOOKUP(A100,'Deployment Ct Data'!A:K,9,FALSE)</f>
        <v>31.821000000000002</v>
      </c>
      <c r="O100" s="4">
        <f>VLOOKUP(A100,'Deployment Ct Data'!A:K,2,FALSE)</f>
        <v>44250</v>
      </c>
      <c r="P100" s="1">
        <f t="shared" si="3"/>
        <v>42</v>
      </c>
    </row>
    <row r="101" spans="1:16" x14ac:dyDescent="0.25">
      <c r="A101" s="5">
        <v>294</v>
      </c>
      <c r="B101" s="1" t="s">
        <v>0</v>
      </c>
      <c r="C101" s="1" t="s">
        <v>5</v>
      </c>
      <c r="F101" s="6">
        <v>1</v>
      </c>
      <c r="I101" s="5">
        <f t="shared" si="2"/>
        <v>1</v>
      </c>
      <c r="J101" s="1">
        <f>VLOOKUP(A101,'Deployment Ct Data'!A:K,7,FALSE)</f>
        <v>32.704999999999998</v>
      </c>
      <c r="K101" s="1">
        <f>VLOOKUP(A101,'Deployment Ct Data'!A:K,10,FALSE)</f>
        <v>-1.8499999999999979</v>
      </c>
      <c r="L101" s="1">
        <f>VLOOKUP(A101,'Deployment Ct Data'!A:K,8,FALSE)</f>
        <v>33.252000000000002</v>
      </c>
      <c r="M101" s="1">
        <f>VLOOKUP(A101,'Deployment Ct Data'!A:K,11,FALSE)</f>
        <v>-2.397000000000002</v>
      </c>
      <c r="N101" s="1">
        <f>VLOOKUP(A101,'Deployment Ct Data'!A:K,9,FALSE)</f>
        <v>33.548000000000002</v>
      </c>
      <c r="O101" s="4">
        <f>VLOOKUP(A101,'Deployment Ct Data'!A:K,2,FALSE)</f>
        <v>44250</v>
      </c>
      <c r="P101" s="1">
        <f t="shared" si="3"/>
        <v>42</v>
      </c>
    </row>
    <row r="102" spans="1:16" x14ac:dyDescent="0.25">
      <c r="A102" s="5">
        <v>153</v>
      </c>
      <c r="B102" s="23" t="s">
        <v>0</v>
      </c>
      <c r="C102" s="1" t="s">
        <v>5</v>
      </c>
      <c r="F102" s="6">
        <v>1</v>
      </c>
      <c r="I102" s="5">
        <f t="shared" si="2"/>
        <v>1</v>
      </c>
      <c r="J102" s="1">
        <f>VLOOKUP(A102,'Deployment Ct Data'!A:K,7,FALSE)</f>
        <v>32.985999999999997</v>
      </c>
      <c r="K102" s="1">
        <f>VLOOKUP(A102,'Deployment Ct Data'!A:K,10,FALSE)</f>
        <v>-1.9109999999999978</v>
      </c>
      <c r="L102" s="1">
        <f>VLOOKUP(A102,'Deployment Ct Data'!A:K,8,FALSE)</f>
        <v>33.999000000000002</v>
      </c>
      <c r="M102" s="1">
        <f>VLOOKUP(A102,'Deployment Ct Data'!A:K,11,FALSE)</f>
        <v>-2.924000000000003</v>
      </c>
      <c r="N102" s="1">
        <f>VLOOKUP(A102,'Deployment Ct Data'!A:K,9,FALSE)</f>
        <v>34.106999999999999</v>
      </c>
      <c r="O102" s="4">
        <f>VLOOKUP(A102,'Deployment Ct Data'!A:K,2,FALSE)</f>
        <v>44250</v>
      </c>
      <c r="P102" s="1">
        <f t="shared" si="3"/>
        <v>42</v>
      </c>
    </row>
    <row r="103" spans="1:16" x14ac:dyDescent="0.25">
      <c r="A103" s="5">
        <v>260</v>
      </c>
      <c r="B103" s="1" t="s">
        <v>0</v>
      </c>
      <c r="C103" s="1" t="s">
        <v>5</v>
      </c>
      <c r="F103" s="6">
        <v>1</v>
      </c>
      <c r="I103" s="5">
        <f t="shared" si="2"/>
        <v>1</v>
      </c>
      <c r="J103" s="1">
        <f>VLOOKUP(A103,'Deployment Ct Data'!A:K,7,FALSE)</f>
        <v>33.311999999999998</v>
      </c>
      <c r="K103" s="1">
        <f>VLOOKUP(A103,'Deployment Ct Data'!A:K,10,FALSE)</f>
        <v>-1.6459999999999972</v>
      </c>
      <c r="L103" s="1">
        <f>VLOOKUP(A103,'Deployment Ct Data'!A:K,8,FALSE)</f>
        <v>34.259</v>
      </c>
      <c r="M103" s="1">
        <f>VLOOKUP(A103,'Deployment Ct Data'!A:K,11,FALSE)</f>
        <v>-2.593</v>
      </c>
      <c r="N103" s="1">
        <f>VLOOKUP(A103,'Deployment Ct Data'!A:K,9,FALSE)</f>
        <v>34.155000000000001</v>
      </c>
      <c r="O103" s="4">
        <f>VLOOKUP(A103,'Deployment Ct Data'!A:K,2,FALSE)</f>
        <v>44250</v>
      </c>
      <c r="P103" s="1">
        <f t="shared" si="3"/>
        <v>42</v>
      </c>
    </row>
    <row r="104" spans="1:16" x14ac:dyDescent="0.25">
      <c r="A104" s="5">
        <v>277</v>
      </c>
      <c r="B104" s="1" t="s">
        <v>0</v>
      </c>
      <c r="C104" s="1" t="s">
        <v>5</v>
      </c>
      <c r="E104" s="18"/>
      <c r="F104" s="6">
        <v>1</v>
      </c>
      <c r="I104" s="5">
        <f t="shared" si="2"/>
        <v>1</v>
      </c>
      <c r="J104" s="1">
        <f>VLOOKUP(A104,'Deployment Ct Data'!A:K,7,FALSE)</f>
        <v>33.725000000000001</v>
      </c>
      <c r="K104" s="1">
        <f>VLOOKUP(A104,'Deployment Ct Data'!A:K,10,FALSE)</f>
        <v>-3.2560000000000002</v>
      </c>
      <c r="L104" s="1">
        <f>VLOOKUP(A104,'Deployment Ct Data'!A:K,8,FALSE)</f>
        <v>34.537999999999997</v>
      </c>
      <c r="M104" s="1">
        <f>VLOOKUP(A104,'Deployment Ct Data'!A:K,11,FALSE)</f>
        <v>-4.0689999999999955</v>
      </c>
      <c r="N104" s="1">
        <f>VLOOKUP(A104,'Deployment Ct Data'!A:K,9,FALSE)</f>
        <v>34.671999999999997</v>
      </c>
      <c r="O104" s="4">
        <f>VLOOKUP(A104,'Deployment Ct Data'!A:K,2,FALSE)</f>
        <v>44250</v>
      </c>
      <c r="P104" s="1">
        <f t="shared" si="3"/>
        <v>42</v>
      </c>
    </row>
    <row r="105" spans="1:16" x14ac:dyDescent="0.25">
      <c r="A105" s="5">
        <v>274</v>
      </c>
      <c r="B105" s="1" t="s">
        <v>0</v>
      </c>
      <c r="C105" s="1" t="s">
        <v>5</v>
      </c>
      <c r="F105" s="6">
        <v>1</v>
      </c>
      <c r="I105" s="5">
        <f t="shared" si="2"/>
        <v>1</v>
      </c>
      <c r="J105" s="1">
        <f>VLOOKUP(A105,'Deployment Ct Data'!A:K,7,FALSE)</f>
        <v>35.35</v>
      </c>
      <c r="K105" s="1">
        <f>VLOOKUP(A105,'Deployment Ct Data'!A:K,10,FALSE)</f>
        <v>-5.6170000000000009</v>
      </c>
      <c r="L105" s="1">
        <f>VLOOKUP(A105,'Deployment Ct Data'!A:K,8,FALSE)</f>
        <v>51</v>
      </c>
      <c r="M105" s="1">
        <f>VLOOKUP(A105,'Deployment Ct Data'!A:K,11,FALSE)</f>
        <v>-21.266999999999999</v>
      </c>
      <c r="N105" s="1">
        <f>VLOOKUP(A105,'Deployment Ct Data'!A:K,9,FALSE)</f>
        <v>37.112000000000002</v>
      </c>
      <c r="O105" s="4">
        <f>VLOOKUP(A105,'Deployment Ct Data'!A:K,2,FALSE)</f>
        <v>44250</v>
      </c>
      <c r="P105" s="1">
        <f t="shared" si="3"/>
        <v>42</v>
      </c>
    </row>
    <row r="106" spans="1:16" x14ac:dyDescent="0.25">
      <c r="A106" s="5">
        <v>26</v>
      </c>
      <c r="B106" s="1" t="s">
        <v>0</v>
      </c>
      <c r="C106" s="1" t="s">
        <v>5</v>
      </c>
      <c r="F106" s="6">
        <v>1</v>
      </c>
      <c r="I106" s="5">
        <f t="shared" si="2"/>
        <v>1</v>
      </c>
      <c r="J106" s="1">
        <f>VLOOKUP(A106,'Deployment Ct Data'!A:K,7,FALSE)</f>
        <v>16.898</v>
      </c>
      <c r="K106" s="1">
        <f>VLOOKUP(A106,'Deployment Ct Data'!A:K,10,FALSE)</f>
        <v>27.735000000000003</v>
      </c>
      <c r="L106" s="1">
        <f>VLOOKUP(A106,'Deployment Ct Data'!A:K,8,FALSE)</f>
        <v>19.146000000000001</v>
      </c>
      <c r="M106" s="1">
        <f>VLOOKUP(A106,'Deployment Ct Data'!A:K,11,FALSE)</f>
        <v>25.487000000000002</v>
      </c>
      <c r="N106" s="1">
        <f>VLOOKUP(A106,'Deployment Ct Data'!A:K,9,FALSE)</f>
        <v>17.704000000000001</v>
      </c>
      <c r="O106" s="4">
        <f>VLOOKUP(A106,'Deployment Ct Data'!A:K,2,FALSE)</f>
        <v>44251</v>
      </c>
      <c r="P106" s="1">
        <f t="shared" si="3"/>
        <v>43</v>
      </c>
    </row>
    <row r="107" spans="1:16" x14ac:dyDescent="0.25">
      <c r="A107" s="5">
        <v>268</v>
      </c>
      <c r="B107" s="1" t="s">
        <v>0</v>
      </c>
      <c r="C107" s="1" t="s">
        <v>5</v>
      </c>
      <c r="E107" s="21"/>
      <c r="F107" s="6">
        <v>1</v>
      </c>
      <c r="I107" s="5">
        <f t="shared" si="2"/>
        <v>1</v>
      </c>
      <c r="J107" s="1">
        <f>VLOOKUP(A107,'Deployment Ct Data'!A:K,7,FALSE)</f>
        <v>19.391999999999999</v>
      </c>
      <c r="K107" s="1">
        <f>VLOOKUP(A107,'Deployment Ct Data'!A:K,10,FALSE)</f>
        <v>18.942000000000004</v>
      </c>
      <c r="L107" s="1">
        <f>VLOOKUP(A107,'Deployment Ct Data'!A:K,8,FALSE)</f>
        <v>20.437000000000001</v>
      </c>
      <c r="M107" s="1">
        <f>VLOOKUP(A107,'Deployment Ct Data'!A:K,11,FALSE)</f>
        <v>17.897000000000002</v>
      </c>
      <c r="N107" s="1">
        <f>VLOOKUP(A107,'Deployment Ct Data'!A:K,9,FALSE)</f>
        <v>20.059000000000001</v>
      </c>
      <c r="O107" s="4">
        <f>VLOOKUP(A107,'Deployment Ct Data'!A:K,2,FALSE)</f>
        <v>44251</v>
      </c>
      <c r="P107" s="1">
        <f t="shared" si="3"/>
        <v>43</v>
      </c>
    </row>
    <row r="108" spans="1:16" x14ac:dyDescent="0.25">
      <c r="A108" s="5">
        <v>352</v>
      </c>
      <c r="B108" s="1" t="s">
        <v>0</v>
      </c>
      <c r="C108" s="1" t="s">
        <v>5</v>
      </c>
      <c r="F108" s="6">
        <v>1</v>
      </c>
      <c r="I108" s="5">
        <f t="shared" si="2"/>
        <v>1</v>
      </c>
      <c r="J108" s="1">
        <f>VLOOKUP(A108,'Deployment Ct Data'!A:K,7,FALSE)</f>
        <v>24.218</v>
      </c>
      <c r="K108" s="1">
        <f>VLOOKUP(A108,'Deployment Ct Data'!A:K,10,FALSE)</f>
        <v>5.6469999999999985</v>
      </c>
      <c r="L108" s="1">
        <f>VLOOKUP(A108,'Deployment Ct Data'!A:K,8,FALSE)</f>
        <v>25.266999999999999</v>
      </c>
      <c r="M108" s="1">
        <f>VLOOKUP(A108,'Deployment Ct Data'!A:K,11,FALSE)</f>
        <v>4.597999999999999</v>
      </c>
      <c r="N108" s="1">
        <f>VLOOKUP(A108,'Deployment Ct Data'!A:K,9,FALSE)</f>
        <v>24.565999999999999</v>
      </c>
      <c r="O108" s="4">
        <f>VLOOKUP(A108,'Deployment Ct Data'!A:K,2,FALSE)</f>
        <v>44251</v>
      </c>
      <c r="P108" s="1">
        <f t="shared" si="3"/>
        <v>43</v>
      </c>
    </row>
    <row r="109" spans="1:16" x14ac:dyDescent="0.25">
      <c r="A109" s="5">
        <v>288</v>
      </c>
      <c r="B109" s="1" t="s">
        <v>0</v>
      </c>
      <c r="C109" s="1" t="s">
        <v>5</v>
      </c>
      <c r="F109" s="6">
        <v>1</v>
      </c>
      <c r="I109" s="5">
        <f t="shared" si="2"/>
        <v>1</v>
      </c>
      <c r="J109" s="1">
        <f>VLOOKUP(A109,'Deployment Ct Data'!A:K,7,FALSE)</f>
        <v>26.405999999999999</v>
      </c>
      <c r="K109" s="1">
        <f>VLOOKUP(A109,'Deployment Ct Data'!A:K,10,FALSE)</f>
        <v>6.7270000000000039</v>
      </c>
      <c r="L109" s="1">
        <f>VLOOKUP(A109,'Deployment Ct Data'!A:K,8,FALSE)</f>
        <v>28.132000000000001</v>
      </c>
      <c r="M109" s="1">
        <f>VLOOKUP(A109,'Deployment Ct Data'!A:K,11,FALSE)</f>
        <v>5.0010000000000012</v>
      </c>
      <c r="N109" s="1">
        <f>VLOOKUP(A109,'Deployment Ct Data'!A:K,9,FALSE)</f>
        <v>28.442</v>
      </c>
      <c r="O109" s="4">
        <f>VLOOKUP(A109,'Deployment Ct Data'!A:K,2,FALSE)</f>
        <v>44251</v>
      </c>
      <c r="P109" s="1">
        <f t="shared" si="3"/>
        <v>43</v>
      </c>
    </row>
    <row r="110" spans="1:16" x14ac:dyDescent="0.25">
      <c r="A110" s="5">
        <v>158</v>
      </c>
      <c r="B110" s="1" t="s">
        <v>0</v>
      </c>
      <c r="C110" s="1" t="s">
        <v>5</v>
      </c>
      <c r="F110" s="6">
        <v>1</v>
      </c>
      <c r="I110" s="5">
        <f t="shared" si="2"/>
        <v>1</v>
      </c>
      <c r="J110" s="1">
        <f>VLOOKUP(A110,'Deployment Ct Data'!A:K,7,FALSE)</f>
        <v>26.411000000000001</v>
      </c>
      <c r="K110" s="1">
        <f>VLOOKUP(A110,'Deployment Ct Data'!A:K,10,FALSE)</f>
        <v>7.7560000000000002</v>
      </c>
      <c r="L110" s="1">
        <f>VLOOKUP(A110,'Deployment Ct Data'!A:K,8,FALSE)</f>
        <v>27.058</v>
      </c>
      <c r="M110" s="1">
        <f>VLOOKUP(A110,'Deployment Ct Data'!A:K,11,FALSE)</f>
        <v>7.1090000000000018</v>
      </c>
      <c r="N110" s="1">
        <f>VLOOKUP(A110,'Deployment Ct Data'!A:K,9,FALSE)</f>
        <v>27.347000000000001</v>
      </c>
      <c r="O110" s="4">
        <f>VLOOKUP(A110,'Deployment Ct Data'!A:K,2,FALSE)</f>
        <v>44251</v>
      </c>
      <c r="P110" s="1">
        <f t="shared" si="3"/>
        <v>43</v>
      </c>
    </row>
    <row r="111" spans="1:16" x14ac:dyDescent="0.25">
      <c r="A111" s="5">
        <v>309</v>
      </c>
      <c r="B111" s="1" t="s">
        <v>0</v>
      </c>
      <c r="C111" s="1" t="s">
        <v>5</v>
      </c>
      <c r="F111" s="6">
        <v>1</v>
      </c>
      <c r="I111" s="5">
        <f t="shared" si="2"/>
        <v>1</v>
      </c>
      <c r="J111" s="1">
        <f>VLOOKUP(A111,'Deployment Ct Data'!A:K,7,FALSE)</f>
        <v>26.888999999999999</v>
      </c>
      <c r="K111" s="1">
        <f>VLOOKUP(A111,'Deployment Ct Data'!A:K,10,FALSE)</f>
        <v>3.9980000000000011</v>
      </c>
      <c r="L111" s="1">
        <f>VLOOKUP(A111,'Deployment Ct Data'!A:K,8,FALSE)</f>
        <v>27.998999999999999</v>
      </c>
      <c r="M111" s="1">
        <f>VLOOKUP(A111,'Deployment Ct Data'!A:K,11,FALSE)</f>
        <v>2.8880000000000017</v>
      </c>
      <c r="N111" s="1">
        <f>VLOOKUP(A111,'Deployment Ct Data'!A:K,9,FALSE)</f>
        <v>28.193000000000001</v>
      </c>
      <c r="O111" s="4">
        <f>VLOOKUP(A111,'Deployment Ct Data'!A:K,2,FALSE)</f>
        <v>44251</v>
      </c>
      <c r="P111" s="1">
        <f t="shared" si="3"/>
        <v>43</v>
      </c>
    </row>
    <row r="112" spans="1:16" x14ac:dyDescent="0.25">
      <c r="A112" s="5">
        <v>110</v>
      </c>
      <c r="B112" s="1" t="s">
        <v>0</v>
      </c>
      <c r="C112" s="1" t="s">
        <v>5</v>
      </c>
      <c r="E112" s="18"/>
      <c r="F112" s="6">
        <v>1</v>
      </c>
      <c r="I112" s="5">
        <f t="shared" si="2"/>
        <v>1</v>
      </c>
      <c r="J112" s="1">
        <f>VLOOKUP(A112,'Deployment Ct Data'!A:K,7,FALSE)</f>
        <v>28.882999999999999</v>
      </c>
      <c r="K112" s="1">
        <f>VLOOKUP(A112,'Deployment Ct Data'!A:K,10,FALSE)</f>
        <v>1.5980000000000025</v>
      </c>
      <c r="L112" s="1">
        <f>VLOOKUP(A112,'Deployment Ct Data'!A:K,8,FALSE)</f>
        <v>30.672000000000001</v>
      </c>
      <c r="M112" s="1">
        <f>VLOOKUP(A112,'Deployment Ct Data'!A:K,11,FALSE)</f>
        <v>-0.19099999999999895</v>
      </c>
      <c r="N112" s="1">
        <f>VLOOKUP(A112,'Deployment Ct Data'!A:K,9,FALSE)</f>
        <v>31.33</v>
      </c>
      <c r="O112" s="4">
        <f>VLOOKUP(A112,'Deployment Ct Data'!A:K,2,FALSE)</f>
        <v>44251</v>
      </c>
      <c r="P112" s="1">
        <f t="shared" si="3"/>
        <v>43</v>
      </c>
    </row>
    <row r="113" spans="1:16" x14ac:dyDescent="0.25">
      <c r="A113" s="5">
        <v>248</v>
      </c>
      <c r="B113" s="1" t="s">
        <v>0</v>
      </c>
      <c r="C113" s="1" t="s">
        <v>5</v>
      </c>
      <c r="F113" s="6">
        <v>1</v>
      </c>
      <c r="I113" s="5">
        <f t="shared" si="2"/>
        <v>1</v>
      </c>
      <c r="J113" s="1">
        <f>VLOOKUP(A113,'Deployment Ct Data'!A:K,7,FALSE)</f>
        <v>29.452999999999999</v>
      </c>
      <c r="K113" s="1">
        <f>VLOOKUP(A113,'Deployment Ct Data'!A:K,10,FALSE)</f>
        <v>0.69999999999999929</v>
      </c>
      <c r="L113" s="1">
        <f>VLOOKUP(A113,'Deployment Ct Data'!A:K,8,FALSE)</f>
        <v>31.356000000000002</v>
      </c>
      <c r="M113" s="1">
        <f>VLOOKUP(A113,'Deployment Ct Data'!A:K,11,FALSE)</f>
        <v>-1.203000000000003</v>
      </c>
      <c r="N113" s="1">
        <f>VLOOKUP(A113,'Deployment Ct Data'!A:K,9,FALSE)</f>
        <v>32.027999999999999</v>
      </c>
      <c r="O113" s="4">
        <f>VLOOKUP(A113,'Deployment Ct Data'!A:K,2,FALSE)</f>
        <v>44251</v>
      </c>
      <c r="P113" s="1">
        <f t="shared" si="3"/>
        <v>43</v>
      </c>
    </row>
    <row r="114" spans="1:16" x14ac:dyDescent="0.25">
      <c r="A114" s="5">
        <v>13</v>
      </c>
      <c r="B114" s="1" t="s">
        <v>0</v>
      </c>
      <c r="C114" s="1" t="s">
        <v>5</v>
      </c>
      <c r="F114" s="6">
        <v>1</v>
      </c>
      <c r="I114" s="5">
        <f t="shared" si="2"/>
        <v>1</v>
      </c>
      <c r="J114" s="1">
        <f>VLOOKUP(A114,'Deployment Ct Data'!A:K,7,FALSE)</f>
        <v>32.076999999999998</v>
      </c>
      <c r="K114" s="1">
        <f>VLOOKUP(A114,'Deployment Ct Data'!A:K,10,FALSE)</f>
        <v>-2.0079999999999991</v>
      </c>
      <c r="L114" s="1">
        <f>VLOOKUP(A114,'Deployment Ct Data'!A:K,8,FALSE)</f>
        <v>33.058</v>
      </c>
      <c r="M114" s="1">
        <f>VLOOKUP(A114,'Deployment Ct Data'!A:K,11,FALSE)</f>
        <v>-2.9890000000000008</v>
      </c>
      <c r="N114" s="1">
        <f>VLOOKUP(A114,'Deployment Ct Data'!A:K,9,FALSE)</f>
        <v>32.677999999999997</v>
      </c>
      <c r="O114" s="4">
        <f>VLOOKUP(A114,'Deployment Ct Data'!A:K,2,FALSE)</f>
        <v>44251</v>
      </c>
      <c r="P114" s="1">
        <f t="shared" si="3"/>
        <v>43</v>
      </c>
    </row>
    <row r="115" spans="1:16" x14ac:dyDescent="0.25">
      <c r="A115" s="5">
        <v>20</v>
      </c>
      <c r="B115" s="1" t="s">
        <v>0</v>
      </c>
      <c r="C115" s="1" t="s">
        <v>5</v>
      </c>
      <c r="E115" s="18"/>
      <c r="F115" s="6">
        <v>1</v>
      </c>
      <c r="I115" s="5">
        <f t="shared" si="2"/>
        <v>1</v>
      </c>
      <c r="J115" s="1">
        <f>VLOOKUP(A115,'Deployment Ct Data'!A:K,7,FALSE)</f>
        <v>33.408000000000001</v>
      </c>
      <c r="K115" s="1">
        <f>VLOOKUP(A115,'Deployment Ct Data'!A:K,10,FALSE)</f>
        <v>-3.8900000000000006</v>
      </c>
      <c r="L115" s="1">
        <f>VLOOKUP(A115,'Deployment Ct Data'!A:K,8,FALSE)</f>
        <v>36.874000000000002</v>
      </c>
      <c r="M115" s="1">
        <f>VLOOKUP(A115,'Deployment Ct Data'!A:K,11,FALSE)</f>
        <v>-7.3560000000000016</v>
      </c>
      <c r="N115" s="1">
        <f>VLOOKUP(A115,'Deployment Ct Data'!A:K,9,FALSE)</f>
        <v>37.107999999999997</v>
      </c>
      <c r="O115" s="4">
        <f>VLOOKUP(A115,'Deployment Ct Data'!A:K,2,FALSE)</f>
        <v>44251</v>
      </c>
      <c r="P115" s="1">
        <f t="shared" si="3"/>
        <v>43</v>
      </c>
    </row>
    <row r="116" spans="1:16" x14ac:dyDescent="0.25">
      <c r="A116" s="5">
        <v>256</v>
      </c>
      <c r="B116" s="1" t="s">
        <v>0</v>
      </c>
      <c r="C116" s="1" t="s">
        <v>5</v>
      </c>
      <c r="E116" s="18"/>
      <c r="F116" s="6">
        <v>1</v>
      </c>
      <c r="I116" s="5">
        <f t="shared" si="2"/>
        <v>1</v>
      </c>
      <c r="J116" s="1">
        <f>VLOOKUP(A116,'Deployment Ct Data'!A:K,7,FALSE)</f>
        <v>33.854999999999997</v>
      </c>
      <c r="K116" s="1">
        <f>VLOOKUP(A116,'Deployment Ct Data'!A:K,10,FALSE)</f>
        <v>-3.075999999999997</v>
      </c>
      <c r="L116" s="1">
        <f>VLOOKUP(A116,'Deployment Ct Data'!A:K,8,FALSE)</f>
        <v>35.499000000000002</v>
      </c>
      <c r="M116" s="1">
        <f>VLOOKUP(A116,'Deployment Ct Data'!A:K,11,FALSE)</f>
        <v>-4.7200000000000024</v>
      </c>
      <c r="N116" s="1">
        <f>VLOOKUP(A116,'Deployment Ct Data'!A:K,9,FALSE)</f>
        <v>41.017000000000003</v>
      </c>
      <c r="O116" s="4">
        <f>VLOOKUP(A116,'Deployment Ct Data'!A:K,2,FALSE)</f>
        <v>44251</v>
      </c>
      <c r="P116" s="1">
        <f t="shared" si="3"/>
        <v>43</v>
      </c>
    </row>
    <row r="117" spans="1:16" x14ac:dyDescent="0.25">
      <c r="A117" s="5">
        <v>223</v>
      </c>
      <c r="B117" s="1" t="s">
        <v>0</v>
      </c>
      <c r="C117" s="1" t="s">
        <v>5</v>
      </c>
      <c r="F117" s="6">
        <v>1</v>
      </c>
      <c r="I117" s="5">
        <f t="shared" si="2"/>
        <v>1</v>
      </c>
      <c r="J117" s="1">
        <f>VLOOKUP(A117,'Deployment Ct Data'!A:K,7,FALSE)</f>
        <v>36.418999999999997</v>
      </c>
      <c r="K117" s="1">
        <f>VLOOKUP(A117,'Deployment Ct Data'!A:K,10,FALSE)</f>
        <v>-7.0999999999999979</v>
      </c>
      <c r="L117" s="1">
        <f>VLOOKUP(A117,'Deployment Ct Data'!A:K,8,FALSE)</f>
        <v>51</v>
      </c>
      <c r="M117" s="1">
        <f>VLOOKUP(A117,'Deployment Ct Data'!A:K,11,FALSE)</f>
        <v>-21.681000000000001</v>
      </c>
      <c r="N117" s="1">
        <f>VLOOKUP(A117,'Deployment Ct Data'!A:K,9,FALSE)</f>
        <v>51</v>
      </c>
      <c r="O117" s="4">
        <f>VLOOKUP(A117,'Deployment Ct Data'!A:K,2,FALSE)</f>
        <v>44251</v>
      </c>
      <c r="P117" s="1">
        <f t="shared" si="3"/>
        <v>43</v>
      </c>
    </row>
    <row r="118" spans="1:16" x14ac:dyDescent="0.25">
      <c r="A118" s="5">
        <v>196</v>
      </c>
      <c r="B118" s="1" t="s">
        <v>0</v>
      </c>
      <c r="C118" s="1" t="s">
        <v>5</v>
      </c>
      <c r="F118" s="6">
        <v>1</v>
      </c>
      <c r="I118" s="5">
        <f t="shared" si="2"/>
        <v>1</v>
      </c>
      <c r="J118" s="1">
        <f>VLOOKUP(A118,'Deployment Ct Data'!A:K,7,FALSE)</f>
        <v>37.243000000000002</v>
      </c>
      <c r="K118" s="1">
        <f>VLOOKUP(A118,'Deployment Ct Data'!A:K,10,FALSE)</f>
        <v>-6.0790000000000006</v>
      </c>
      <c r="L118" s="1">
        <f>VLOOKUP(A118,'Deployment Ct Data'!A:K,8,FALSE)</f>
        <v>38.433</v>
      </c>
      <c r="M118" s="1">
        <f>VLOOKUP(A118,'Deployment Ct Data'!A:K,11,FALSE)</f>
        <v>-7.2689999999999984</v>
      </c>
      <c r="N118" s="1">
        <f>VLOOKUP(A118,'Deployment Ct Data'!A:K,9,FALSE)</f>
        <v>42.064999999999998</v>
      </c>
      <c r="O118" s="4">
        <f>VLOOKUP(A118,'Deployment Ct Data'!A:K,2,FALSE)</f>
        <v>44251</v>
      </c>
      <c r="P118" s="1">
        <f t="shared" si="3"/>
        <v>43</v>
      </c>
    </row>
    <row r="119" spans="1:16" x14ac:dyDescent="0.25">
      <c r="A119" s="5">
        <v>193</v>
      </c>
      <c r="B119" s="1" t="s">
        <v>0</v>
      </c>
      <c r="C119" s="1" t="s">
        <v>5</v>
      </c>
      <c r="F119" s="6">
        <v>1</v>
      </c>
      <c r="I119" s="5">
        <f t="shared" si="2"/>
        <v>1</v>
      </c>
      <c r="J119" s="1">
        <f>VLOOKUP(A119,'Deployment Ct Data'!A:K,7,FALSE)</f>
        <v>22.702000000000002</v>
      </c>
      <c r="K119" s="1">
        <f>VLOOKUP(A119,'Deployment Ct Data'!A:K,10,FALSE)</f>
        <v>11.212999999999997</v>
      </c>
      <c r="L119" s="1">
        <f>VLOOKUP(A119,'Deployment Ct Data'!A:K,8,FALSE)</f>
        <v>24.434999999999999</v>
      </c>
      <c r="M119" s="1">
        <f>VLOOKUP(A119,'Deployment Ct Data'!A:K,11,FALSE)</f>
        <v>9.48</v>
      </c>
      <c r="N119" s="1">
        <f>VLOOKUP(A119,'Deployment Ct Data'!A:K,9,FALSE)</f>
        <v>23.992999999999999</v>
      </c>
      <c r="O119" s="4">
        <f>VLOOKUP(A119,'Deployment Ct Data'!A:K,2,FALSE)</f>
        <v>44252</v>
      </c>
      <c r="P119" s="1">
        <f t="shared" si="3"/>
        <v>44</v>
      </c>
    </row>
    <row r="120" spans="1:16" x14ac:dyDescent="0.25">
      <c r="A120" s="5">
        <v>373</v>
      </c>
      <c r="B120" s="1" t="s">
        <v>0</v>
      </c>
      <c r="C120" s="1" t="s">
        <v>5</v>
      </c>
      <c r="F120" s="6">
        <v>1</v>
      </c>
      <c r="I120" s="5">
        <f t="shared" si="2"/>
        <v>1</v>
      </c>
      <c r="J120" s="1">
        <f>VLOOKUP(A120,'Deployment Ct Data'!A:K,7,FALSE)</f>
        <v>24.431999999999999</v>
      </c>
      <c r="K120" s="1">
        <f>VLOOKUP(A120,'Deployment Ct Data'!A:K,10,FALSE)</f>
        <v>10.006000000000004</v>
      </c>
      <c r="L120" s="1">
        <f>VLOOKUP(A120,'Deployment Ct Data'!A:K,8,FALSE)</f>
        <v>26.617999999999999</v>
      </c>
      <c r="M120" s="1">
        <f>VLOOKUP(A120,'Deployment Ct Data'!A:K,11,FALSE)</f>
        <v>7.8200000000000038</v>
      </c>
      <c r="N120" s="1">
        <f>VLOOKUP(A120,'Deployment Ct Data'!A:K,9,FALSE)</f>
        <v>25.349</v>
      </c>
      <c r="O120" s="4">
        <f>VLOOKUP(A120,'Deployment Ct Data'!A:K,2,FALSE)</f>
        <v>44252</v>
      </c>
      <c r="P120" s="1">
        <f t="shared" si="3"/>
        <v>44</v>
      </c>
    </row>
    <row r="121" spans="1:16" x14ac:dyDescent="0.25">
      <c r="A121" s="5">
        <v>117</v>
      </c>
      <c r="B121" s="1" t="s">
        <v>0</v>
      </c>
      <c r="C121" s="1" t="s">
        <v>5</v>
      </c>
      <c r="E121" s="18"/>
      <c r="F121" s="6">
        <v>1</v>
      </c>
      <c r="I121" s="5">
        <f t="shared" si="2"/>
        <v>1</v>
      </c>
      <c r="J121" s="1">
        <f>VLOOKUP(A121,'Deployment Ct Data'!A:K,7,FALSE)</f>
        <v>26.478000000000002</v>
      </c>
      <c r="K121" s="1">
        <f>VLOOKUP(A121,'Deployment Ct Data'!A:K,10,FALSE)</f>
        <v>18.763999999999996</v>
      </c>
      <c r="L121" s="1">
        <f>VLOOKUP(A121,'Deployment Ct Data'!A:K,8,FALSE)</f>
        <v>27.797000000000001</v>
      </c>
      <c r="M121" s="1">
        <f>VLOOKUP(A121,'Deployment Ct Data'!A:K,11,FALSE)</f>
        <v>17.444999999999997</v>
      </c>
      <c r="N121" s="1">
        <f>VLOOKUP(A121,'Deployment Ct Data'!A:K,9,FALSE)</f>
        <v>27.420999999999999</v>
      </c>
      <c r="O121" s="4">
        <f>VLOOKUP(A121,'Deployment Ct Data'!A:K,2,FALSE)</f>
        <v>44252</v>
      </c>
      <c r="P121" s="1">
        <f t="shared" si="3"/>
        <v>44</v>
      </c>
    </row>
    <row r="122" spans="1:16" x14ac:dyDescent="0.25">
      <c r="A122" s="5">
        <v>255</v>
      </c>
      <c r="B122" s="1" t="s">
        <v>0</v>
      </c>
      <c r="C122" s="1" t="s">
        <v>5</v>
      </c>
      <c r="E122" s="18"/>
      <c r="F122" s="6">
        <v>1</v>
      </c>
      <c r="I122" s="5">
        <f t="shared" si="2"/>
        <v>1</v>
      </c>
      <c r="J122" s="1">
        <f>VLOOKUP(A122,'Deployment Ct Data'!A:K,7,FALSE)</f>
        <v>27.619</v>
      </c>
      <c r="K122" s="1">
        <f>VLOOKUP(A122,'Deployment Ct Data'!A:K,10,FALSE)</f>
        <v>2.9520000000000017</v>
      </c>
      <c r="L122" s="1">
        <f>VLOOKUP(A122,'Deployment Ct Data'!A:K,8,FALSE)</f>
        <v>28.986999999999998</v>
      </c>
      <c r="M122" s="1">
        <f>VLOOKUP(A122,'Deployment Ct Data'!A:K,11,FALSE)</f>
        <v>1.5840000000000032</v>
      </c>
      <c r="N122" s="1">
        <f>VLOOKUP(A122,'Deployment Ct Data'!A:K,9,FALSE)</f>
        <v>28.638999999999999</v>
      </c>
      <c r="O122" s="4">
        <f>VLOOKUP(A122,'Deployment Ct Data'!A:K,2,FALSE)</f>
        <v>44252</v>
      </c>
      <c r="P122" s="1">
        <f t="shared" si="3"/>
        <v>44</v>
      </c>
    </row>
    <row r="123" spans="1:16" x14ac:dyDescent="0.25">
      <c r="A123" s="5">
        <v>22</v>
      </c>
      <c r="B123" s="1" t="s">
        <v>0</v>
      </c>
      <c r="C123" s="1" t="s">
        <v>5</v>
      </c>
      <c r="F123" s="6">
        <v>1</v>
      </c>
      <c r="I123" s="5">
        <f t="shared" si="2"/>
        <v>1</v>
      </c>
      <c r="J123" s="1">
        <f>VLOOKUP(A123,'Deployment Ct Data'!A:K,7,FALSE)</f>
        <v>29.356999999999999</v>
      </c>
      <c r="K123" s="1">
        <f>VLOOKUP(A123,'Deployment Ct Data'!A:K,10,FALSE)</f>
        <v>1.2899999999999991</v>
      </c>
      <c r="L123" s="1">
        <f>VLOOKUP(A123,'Deployment Ct Data'!A:K,8,FALSE)</f>
        <v>30.326000000000001</v>
      </c>
      <c r="M123" s="1">
        <f>VLOOKUP(A123,'Deployment Ct Data'!A:K,11,FALSE)</f>
        <v>0.32099999999999795</v>
      </c>
      <c r="N123" s="1">
        <f>VLOOKUP(A123,'Deployment Ct Data'!A:K,9,FALSE)</f>
        <v>30.068000000000001</v>
      </c>
      <c r="O123" s="4">
        <f>VLOOKUP(A123,'Deployment Ct Data'!A:K,2,FALSE)</f>
        <v>44252</v>
      </c>
      <c r="P123" s="1">
        <f t="shared" si="3"/>
        <v>44</v>
      </c>
    </row>
    <row r="124" spans="1:16" x14ac:dyDescent="0.25">
      <c r="A124" s="5">
        <v>238</v>
      </c>
      <c r="B124" s="1" t="s">
        <v>0</v>
      </c>
      <c r="C124" s="1" t="s">
        <v>5</v>
      </c>
      <c r="F124" s="6">
        <v>1</v>
      </c>
      <c r="I124" s="5">
        <f t="shared" si="2"/>
        <v>1</v>
      </c>
      <c r="J124" s="1">
        <f>VLOOKUP(A124,'Deployment Ct Data'!A:K,7,FALSE)</f>
        <v>29.960999999999999</v>
      </c>
      <c r="K124" s="1">
        <f>VLOOKUP(A124,'Deployment Ct Data'!A:K,10,FALSE)</f>
        <v>-0.31899999999999906</v>
      </c>
      <c r="L124" s="1">
        <f>VLOOKUP(A124,'Deployment Ct Data'!A:K,8,FALSE)</f>
        <v>31.626000000000001</v>
      </c>
      <c r="M124" s="1">
        <f>VLOOKUP(A124,'Deployment Ct Data'!A:K,11,FALSE)</f>
        <v>-1.9840000000000018</v>
      </c>
      <c r="N124" s="1">
        <f>VLOOKUP(A124,'Deployment Ct Data'!A:K,9,FALSE)</f>
        <v>31.187000000000001</v>
      </c>
      <c r="O124" s="4">
        <f>VLOOKUP(A124,'Deployment Ct Data'!A:K,2,FALSE)</f>
        <v>44252</v>
      </c>
      <c r="P124" s="1">
        <f t="shared" si="3"/>
        <v>44</v>
      </c>
    </row>
    <row r="125" spans="1:16" x14ac:dyDescent="0.25">
      <c r="A125" s="5">
        <v>102</v>
      </c>
      <c r="B125" s="1" t="s">
        <v>0</v>
      </c>
      <c r="C125" s="1" t="s">
        <v>5</v>
      </c>
      <c r="F125" s="6">
        <v>1</v>
      </c>
      <c r="I125" s="5">
        <f t="shared" si="2"/>
        <v>1</v>
      </c>
      <c r="J125" s="1">
        <f>VLOOKUP(A125,'Deployment Ct Data'!A:K,7,FALSE)</f>
        <v>30.957999999999998</v>
      </c>
      <c r="K125" s="1">
        <f>VLOOKUP(A125,'Deployment Ct Data'!A:K,10,FALSE)</f>
        <v>1.2450000000000045</v>
      </c>
      <c r="L125" s="1">
        <f>VLOOKUP(A125,'Deployment Ct Data'!A:K,8,FALSE)</f>
        <v>33.106000000000002</v>
      </c>
      <c r="M125" s="1">
        <f>VLOOKUP(A125,'Deployment Ct Data'!A:K,11,FALSE)</f>
        <v>-0.90299999999999869</v>
      </c>
      <c r="N125" s="1">
        <f>VLOOKUP(A125,'Deployment Ct Data'!A:K,9,FALSE)</f>
        <v>32.366</v>
      </c>
      <c r="O125" s="4">
        <f>VLOOKUP(A125,'Deployment Ct Data'!A:K,2,FALSE)</f>
        <v>44252</v>
      </c>
      <c r="P125" s="1">
        <f t="shared" si="3"/>
        <v>44</v>
      </c>
    </row>
    <row r="126" spans="1:16" x14ac:dyDescent="0.25">
      <c r="A126" s="5">
        <v>5</v>
      </c>
      <c r="B126" s="1" t="s">
        <v>0</v>
      </c>
      <c r="C126" s="1" t="s">
        <v>5</v>
      </c>
      <c r="F126" s="6">
        <v>1</v>
      </c>
      <c r="I126" s="5">
        <f t="shared" si="2"/>
        <v>1</v>
      </c>
      <c r="J126" s="1">
        <f>VLOOKUP(A126,'Deployment Ct Data'!A:K,7,FALSE)</f>
        <v>34.018000000000001</v>
      </c>
      <c r="K126" s="1">
        <f>VLOOKUP(A126,'Deployment Ct Data'!A:K,10,FALSE)</f>
        <v>-3.0680000000000014</v>
      </c>
      <c r="L126" s="1">
        <f>VLOOKUP(A126,'Deployment Ct Data'!A:K,8,FALSE)</f>
        <v>36.631999999999998</v>
      </c>
      <c r="M126" s="1">
        <f>VLOOKUP(A126,'Deployment Ct Data'!A:K,11,FALSE)</f>
        <v>-5.6819999999999986</v>
      </c>
      <c r="N126" s="1">
        <f>VLOOKUP(A126,'Deployment Ct Data'!A:K,9,FALSE)</f>
        <v>36.287999999999997</v>
      </c>
      <c r="O126" s="4">
        <f>VLOOKUP(A126,'Deployment Ct Data'!A:K,2,FALSE)</f>
        <v>44252</v>
      </c>
      <c r="P126" s="1">
        <f t="shared" si="3"/>
        <v>44</v>
      </c>
    </row>
    <row r="127" spans="1:16" x14ac:dyDescent="0.25">
      <c r="A127" s="5">
        <v>115</v>
      </c>
      <c r="B127" s="1" t="s">
        <v>0</v>
      </c>
      <c r="C127" s="1" t="s">
        <v>5</v>
      </c>
      <c r="E127" s="18"/>
      <c r="F127" s="6">
        <v>1</v>
      </c>
      <c r="I127" s="5">
        <f t="shared" si="2"/>
        <v>1</v>
      </c>
      <c r="J127" s="1">
        <f>VLOOKUP(A127,'Deployment Ct Data'!A:K,7,FALSE)</f>
        <v>34.518000000000001</v>
      </c>
      <c r="K127" s="1">
        <f>VLOOKUP(A127,'Deployment Ct Data'!A:K,10,FALSE)</f>
        <v>-4.3990000000000009</v>
      </c>
      <c r="L127" s="1">
        <f>VLOOKUP(A127,'Deployment Ct Data'!A:K,8,FALSE)</f>
        <v>36.826999999999998</v>
      </c>
      <c r="M127" s="1">
        <f>VLOOKUP(A127,'Deployment Ct Data'!A:K,11,FALSE)</f>
        <v>-6.7079999999999984</v>
      </c>
      <c r="N127" s="1">
        <f>VLOOKUP(A127,'Deployment Ct Data'!A:K,9,FALSE)</f>
        <v>36.524000000000001</v>
      </c>
      <c r="O127" s="4">
        <f>VLOOKUP(A127,'Deployment Ct Data'!A:K,2,FALSE)</f>
        <v>44252</v>
      </c>
      <c r="P127" s="1">
        <f t="shared" si="3"/>
        <v>44</v>
      </c>
    </row>
    <row r="128" spans="1:16" x14ac:dyDescent="0.25">
      <c r="A128" s="5">
        <v>372</v>
      </c>
      <c r="B128" s="1" t="s">
        <v>0</v>
      </c>
      <c r="C128" s="1" t="s">
        <v>5</v>
      </c>
      <c r="F128" s="6">
        <v>1</v>
      </c>
      <c r="I128" s="5">
        <f t="shared" si="2"/>
        <v>1</v>
      </c>
      <c r="J128" s="1">
        <f>VLOOKUP(A128,'Deployment Ct Data'!A:K,7,FALSE)</f>
        <v>21.169</v>
      </c>
      <c r="K128" s="1">
        <f>VLOOKUP(A128,'Deployment Ct Data'!A:K,10,FALSE)</f>
        <v>16.998000000000001</v>
      </c>
      <c r="L128" s="1">
        <f>VLOOKUP(A128,'Deployment Ct Data'!A:K,8,FALSE)</f>
        <v>22.402000000000001</v>
      </c>
      <c r="M128" s="1">
        <f>VLOOKUP(A128,'Deployment Ct Data'!A:K,11,FALSE)</f>
        <v>15.765000000000001</v>
      </c>
      <c r="N128" s="1">
        <f>VLOOKUP(A128,'Deployment Ct Data'!A:K,9,FALSE)</f>
        <v>21.577000000000002</v>
      </c>
      <c r="O128" s="4">
        <f>VLOOKUP(A128,'Deployment Ct Data'!A:K,2,FALSE)</f>
        <v>44253</v>
      </c>
      <c r="P128" s="1">
        <f t="shared" si="3"/>
        <v>45</v>
      </c>
    </row>
    <row r="129" spans="1:16" x14ac:dyDescent="0.25">
      <c r="A129" s="5">
        <v>6</v>
      </c>
      <c r="B129" s="1" t="s">
        <v>0</v>
      </c>
      <c r="C129" s="1" t="s">
        <v>5</v>
      </c>
      <c r="F129" s="6">
        <v>1</v>
      </c>
      <c r="I129" s="5">
        <f t="shared" si="2"/>
        <v>1</v>
      </c>
      <c r="J129" s="1">
        <f>VLOOKUP(A129,'Deployment Ct Data'!A:K,7,FALSE)</f>
        <v>25.916</v>
      </c>
      <c r="K129" s="1">
        <f>VLOOKUP(A129,'Deployment Ct Data'!A:K,10,FALSE)</f>
        <v>4.8279999999999994</v>
      </c>
      <c r="L129" s="1">
        <f>VLOOKUP(A129,'Deployment Ct Data'!A:K,8,FALSE)</f>
        <v>28.367000000000001</v>
      </c>
      <c r="M129" s="1">
        <f>VLOOKUP(A129,'Deployment Ct Data'!A:K,11,FALSE)</f>
        <v>2.3769999999999989</v>
      </c>
      <c r="N129" s="1">
        <f>VLOOKUP(A129,'Deployment Ct Data'!A:K,9,FALSE)</f>
        <v>26.643000000000001</v>
      </c>
      <c r="O129" s="4">
        <f>VLOOKUP(A129,'Deployment Ct Data'!A:K,2,FALSE)</f>
        <v>44253</v>
      </c>
      <c r="P129" s="1">
        <f t="shared" si="3"/>
        <v>45</v>
      </c>
    </row>
    <row r="130" spans="1:16" x14ac:dyDescent="0.25">
      <c r="A130" s="5">
        <v>27</v>
      </c>
      <c r="B130" s="1" t="s">
        <v>0</v>
      </c>
      <c r="C130" s="1" t="s">
        <v>5</v>
      </c>
      <c r="F130" s="6">
        <v>1</v>
      </c>
      <c r="I130" s="5">
        <f t="shared" ref="I130:I193" si="4">F130-G130</f>
        <v>1</v>
      </c>
      <c r="J130" s="1">
        <f>VLOOKUP(A130,'Deployment Ct Data'!A:K,7,FALSE)</f>
        <v>26.314</v>
      </c>
      <c r="K130" s="1">
        <f>VLOOKUP(A130,'Deployment Ct Data'!A:K,10,FALSE)</f>
        <v>2.7609999999999992</v>
      </c>
      <c r="L130" s="1">
        <f>VLOOKUP(A130,'Deployment Ct Data'!A:K,8,FALSE)</f>
        <v>27.946000000000002</v>
      </c>
      <c r="M130" s="1">
        <f>VLOOKUP(A130,'Deployment Ct Data'!A:K,11,FALSE)</f>
        <v>1.1289999999999978</v>
      </c>
      <c r="N130" s="1">
        <f>VLOOKUP(A130,'Deployment Ct Data'!A:K,9,FALSE)</f>
        <v>26.968</v>
      </c>
      <c r="O130" s="4">
        <f>VLOOKUP(A130,'Deployment Ct Data'!A:K,2,FALSE)</f>
        <v>44253</v>
      </c>
      <c r="P130" s="1">
        <f t="shared" si="3"/>
        <v>45</v>
      </c>
    </row>
    <row r="131" spans="1:16" x14ac:dyDescent="0.25">
      <c r="A131" s="5">
        <v>155</v>
      </c>
      <c r="B131" s="1" t="s">
        <v>0</v>
      </c>
      <c r="C131" s="1" t="s">
        <v>5</v>
      </c>
      <c r="F131" s="6">
        <v>1</v>
      </c>
      <c r="I131" s="5">
        <f t="shared" si="4"/>
        <v>1</v>
      </c>
      <c r="J131" s="1">
        <f>VLOOKUP(A131,'Deployment Ct Data'!A:K,7,FALSE)</f>
        <v>26.83</v>
      </c>
      <c r="K131" s="1">
        <f>VLOOKUP(A131,'Deployment Ct Data'!A:K,10,FALSE)</f>
        <v>2.75</v>
      </c>
      <c r="L131" s="1">
        <f>VLOOKUP(A131,'Deployment Ct Data'!A:K,8,FALSE)</f>
        <v>27.98</v>
      </c>
      <c r="M131" s="1">
        <f>VLOOKUP(A131,'Deployment Ct Data'!A:K,11,FALSE)</f>
        <v>1.5999999999999979</v>
      </c>
      <c r="N131" s="1">
        <f>VLOOKUP(A131,'Deployment Ct Data'!A:K,9,FALSE)</f>
        <v>27.141999999999999</v>
      </c>
      <c r="O131" s="4">
        <f>VLOOKUP(A131,'Deployment Ct Data'!A:K,2,FALSE)</f>
        <v>44253</v>
      </c>
      <c r="P131" s="1">
        <f t="shared" ref="P131:P194" si="5">_xlfn.DAYS(O131,$O$2)</f>
        <v>45</v>
      </c>
    </row>
    <row r="132" spans="1:16" x14ac:dyDescent="0.25">
      <c r="A132" s="5">
        <v>332</v>
      </c>
      <c r="B132" s="1" t="s">
        <v>0</v>
      </c>
      <c r="E132" s="1" t="s">
        <v>5</v>
      </c>
      <c r="F132" s="6">
        <v>1</v>
      </c>
      <c r="I132" s="5">
        <f t="shared" si="4"/>
        <v>1</v>
      </c>
      <c r="J132" s="1">
        <f>VLOOKUP(A132,'Deployment Ct Data'!A:K,7,FALSE)</f>
        <v>26.983000000000001</v>
      </c>
      <c r="K132" s="1">
        <f>VLOOKUP(A132,'Deployment Ct Data'!A:K,10,FALSE)</f>
        <v>1.8299999999999983</v>
      </c>
      <c r="L132" s="1">
        <f>VLOOKUP(A132,'Deployment Ct Data'!A:K,8,FALSE)</f>
        <v>27.824999999999999</v>
      </c>
      <c r="M132" s="1">
        <f>VLOOKUP(A132,'Deployment Ct Data'!A:K,11,FALSE)</f>
        <v>0.98799999999999955</v>
      </c>
      <c r="N132" s="1">
        <f>VLOOKUP(A132,'Deployment Ct Data'!A:K,9,FALSE)</f>
        <v>27.664000000000001</v>
      </c>
      <c r="O132" s="4">
        <f>VLOOKUP(A132,'Deployment Ct Data'!A:K,2,FALSE)</f>
        <v>44253</v>
      </c>
      <c r="P132" s="1">
        <f t="shared" si="5"/>
        <v>45</v>
      </c>
    </row>
    <row r="133" spans="1:16" x14ac:dyDescent="0.25">
      <c r="A133" s="5">
        <v>264</v>
      </c>
      <c r="B133" s="1" t="s">
        <v>0</v>
      </c>
      <c r="C133" s="1" t="s">
        <v>5</v>
      </c>
      <c r="E133" s="18"/>
      <c r="F133" s="6">
        <v>1</v>
      </c>
      <c r="I133" s="5">
        <f t="shared" si="4"/>
        <v>1</v>
      </c>
      <c r="J133" s="1">
        <f>VLOOKUP(A133,'Deployment Ct Data'!A:K,7,FALSE)</f>
        <v>27.463000000000001</v>
      </c>
      <c r="K133" s="1">
        <f>VLOOKUP(A133,'Deployment Ct Data'!A:K,10,FALSE)</f>
        <v>2.1829999999999998</v>
      </c>
      <c r="L133" s="1">
        <f>VLOOKUP(A133,'Deployment Ct Data'!A:K,8,FALSE)</f>
        <v>28.39</v>
      </c>
      <c r="M133" s="1">
        <f>VLOOKUP(A133,'Deployment Ct Data'!A:K,11,FALSE)</f>
        <v>1.2560000000000002</v>
      </c>
      <c r="N133" s="1">
        <f>VLOOKUP(A133,'Deployment Ct Data'!A:K,9,FALSE)</f>
        <v>27.902999999999999</v>
      </c>
      <c r="O133" s="4">
        <f>VLOOKUP(A133,'Deployment Ct Data'!A:K,2,FALSE)</f>
        <v>44253</v>
      </c>
      <c r="P133" s="1">
        <f t="shared" si="5"/>
        <v>45</v>
      </c>
    </row>
    <row r="134" spans="1:16" x14ac:dyDescent="0.25">
      <c r="A134" s="5">
        <v>184</v>
      </c>
      <c r="B134" s="1" t="s">
        <v>0</v>
      </c>
      <c r="C134" s="1" t="s">
        <v>5</v>
      </c>
      <c r="E134" s="18"/>
      <c r="F134" s="6">
        <v>1</v>
      </c>
      <c r="I134" s="5">
        <f t="shared" si="4"/>
        <v>1</v>
      </c>
      <c r="J134" s="1">
        <f>VLOOKUP(A134,'Deployment Ct Data'!A:K,7,FALSE)</f>
        <v>28.420999999999999</v>
      </c>
      <c r="K134" s="1">
        <f>VLOOKUP(A134,'Deployment Ct Data'!A:K,10,FALSE)</f>
        <v>1.8140000000000001</v>
      </c>
      <c r="L134" s="1">
        <f>VLOOKUP(A134,'Deployment Ct Data'!A:K,8,FALSE)</f>
        <v>29.974</v>
      </c>
      <c r="M134" s="1">
        <f>VLOOKUP(A134,'Deployment Ct Data'!A:K,11,FALSE)</f>
        <v>0.26099999999999923</v>
      </c>
      <c r="N134" s="1">
        <f>VLOOKUP(A134,'Deployment Ct Data'!A:K,9,FALSE)</f>
        <v>29.651</v>
      </c>
      <c r="O134" s="4">
        <f>VLOOKUP(A134,'Deployment Ct Data'!A:K,2,FALSE)</f>
        <v>44253</v>
      </c>
      <c r="P134" s="1">
        <f t="shared" si="5"/>
        <v>45</v>
      </c>
    </row>
    <row r="135" spans="1:16" x14ac:dyDescent="0.25">
      <c r="A135" s="5">
        <v>341</v>
      </c>
      <c r="B135" s="1" t="s">
        <v>0</v>
      </c>
      <c r="C135" s="1" t="s">
        <v>5</v>
      </c>
      <c r="F135" s="6">
        <v>1</v>
      </c>
      <c r="I135" s="5">
        <f t="shared" si="4"/>
        <v>1</v>
      </c>
      <c r="J135" s="1">
        <f>VLOOKUP(A135,'Deployment Ct Data'!A:K,7,FALSE)</f>
        <v>29.396999999999998</v>
      </c>
      <c r="K135" s="1">
        <f>VLOOKUP(A135,'Deployment Ct Data'!A:K,10,FALSE)</f>
        <v>-0.6369999999999969</v>
      </c>
      <c r="L135" s="1">
        <f>VLOOKUP(A135,'Deployment Ct Data'!A:K,8,FALSE)</f>
        <v>30.992999999999999</v>
      </c>
      <c r="M135" s="1">
        <f>VLOOKUP(A135,'Deployment Ct Data'!A:K,11,FALSE)</f>
        <v>-2.232999999999997</v>
      </c>
      <c r="N135" s="1">
        <f>VLOOKUP(A135,'Deployment Ct Data'!A:K,9,FALSE)</f>
        <v>30.141999999999999</v>
      </c>
      <c r="O135" s="4">
        <f>VLOOKUP(A135,'Deployment Ct Data'!A:K,2,FALSE)</f>
        <v>44253</v>
      </c>
      <c r="P135" s="1">
        <f t="shared" si="5"/>
        <v>45</v>
      </c>
    </row>
    <row r="136" spans="1:16" x14ac:dyDescent="0.25">
      <c r="A136" s="5">
        <v>217</v>
      </c>
      <c r="B136" s="1" t="s">
        <v>0</v>
      </c>
      <c r="C136" s="1" t="s">
        <v>5</v>
      </c>
      <c r="F136" s="6">
        <v>1</v>
      </c>
      <c r="I136" s="5">
        <f t="shared" si="4"/>
        <v>1</v>
      </c>
      <c r="J136" s="1">
        <f>VLOOKUP(A136,'Deployment Ct Data'!A:K,7,FALSE)</f>
        <v>30.920999999999999</v>
      </c>
      <c r="K136" s="1">
        <f>VLOOKUP(A136,'Deployment Ct Data'!A:K,10,FALSE)</f>
        <v>-0.25900000000000034</v>
      </c>
      <c r="L136" s="1">
        <f>VLOOKUP(A136,'Deployment Ct Data'!A:K,8,FALSE)</f>
        <v>32.018000000000001</v>
      </c>
      <c r="M136" s="1">
        <f>VLOOKUP(A136,'Deployment Ct Data'!A:K,11,FALSE)</f>
        <v>-1.3560000000000016</v>
      </c>
      <c r="N136" s="1">
        <f>VLOOKUP(A136,'Deployment Ct Data'!A:K,9,FALSE)</f>
        <v>31.385999999999999</v>
      </c>
      <c r="O136" s="4">
        <f>VLOOKUP(A136,'Deployment Ct Data'!A:K,2,FALSE)</f>
        <v>44253</v>
      </c>
      <c r="P136" s="1">
        <f t="shared" si="5"/>
        <v>45</v>
      </c>
    </row>
    <row r="137" spans="1:16" x14ac:dyDescent="0.25">
      <c r="A137" s="5">
        <v>164</v>
      </c>
      <c r="B137" s="1" t="s">
        <v>0</v>
      </c>
      <c r="C137" s="1" t="s">
        <v>5</v>
      </c>
      <c r="F137" s="6">
        <v>1</v>
      </c>
      <c r="I137" s="5">
        <f t="shared" si="4"/>
        <v>1</v>
      </c>
      <c r="J137" s="1">
        <f>VLOOKUP(A137,'Deployment Ct Data'!A:K,7,FALSE)</f>
        <v>29.948</v>
      </c>
      <c r="K137" s="1">
        <f>VLOOKUP(A137,'Deployment Ct Data'!A:K,10,FALSE)</f>
        <v>0.49200000000000088</v>
      </c>
      <c r="L137" s="1">
        <f>VLOOKUP(A137,'Deployment Ct Data'!A:K,8,FALSE)</f>
        <v>31.45</v>
      </c>
      <c r="M137" s="1">
        <f>VLOOKUP(A137,'Deployment Ct Data'!A:K,11,FALSE)</f>
        <v>-1.009999999999998</v>
      </c>
      <c r="N137" s="1">
        <f>VLOOKUP(A137,'Deployment Ct Data'!A:K,9,FALSE)</f>
        <v>31.024000000000001</v>
      </c>
      <c r="O137" s="4">
        <f>VLOOKUP(A137,'Deployment Ct Data'!A:K,2,FALSE)</f>
        <v>44254</v>
      </c>
      <c r="P137" s="1">
        <f t="shared" si="5"/>
        <v>46</v>
      </c>
    </row>
    <row r="138" spans="1:16" x14ac:dyDescent="0.25">
      <c r="A138" s="5">
        <v>113</v>
      </c>
      <c r="B138" s="1" t="s">
        <v>6</v>
      </c>
      <c r="C138" s="1" t="s">
        <v>5</v>
      </c>
      <c r="E138" s="18"/>
      <c r="F138" s="6">
        <v>1</v>
      </c>
      <c r="I138" s="5">
        <f t="shared" si="4"/>
        <v>1</v>
      </c>
      <c r="J138" s="1">
        <f>VLOOKUP(A138,'Deployment Ct Data'!A:K,7,FALSE)</f>
        <v>25.984999999999999</v>
      </c>
      <c r="K138" s="1">
        <f>VLOOKUP(A138,'Deployment Ct Data'!A:K,10,FALSE)</f>
        <v>2.4400000000000013</v>
      </c>
      <c r="L138" s="1">
        <f>VLOOKUP(A138,'Deployment Ct Data'!A:K,8,FALSE)</f>
        <v>26.213000000000001</v>
      </c>
      <c r="M138" s="1">
        <f>VLOOKUP(A138,'Deployment Ct Data'!A:K,11,FALSE)</f>
        <v>2.2119999999999997</v>
      </c>
      <c r="N138" s="1">
        <f>VLOOKUP(A138,'Deployment Ct Data'!A:K,9,FALSE)</f>
        <v>26.123000000000001</v>
      </c>
      <c r="O138" s="4">
        <f>VLOOKUP(A138,'Deployment Ct Data'!A:K,2,FALSE)</f>
        <v>44256</v>
      </c>
      <c r="P138" s="1">
        <f t="shared" si="5"/>
        <v>48</v>
      </c>
    </row>
    <row r="139" spans="1:16" x14ac:dyDescent="0.25">
      <c r="A139" s="5">
        <v>204</v>
      </c>
      <c r="B139" s="1" t="s">
        <v>6</v>
      </c>
      <c r="C139" s="1" t="s">
        <v>5</v>
      </c>
      <c r="F139" s="6">
        <v>1</v>
      </c>
      <c r="I139" s="5">
        <f t="shared" si="4"/>
        <v>1</v>
      </c>
      <c r="J139" s="1">
        <f>VLOOKUP(A139,'Deployment Ct Data'!A:K,7,FALSE)</f>
        <v>27.106999999999999</v>
      </c>
      <c r="K139" s="1">
        <f>VLOOKUP(A139,'Deployment Ct Data'!A:K,10,FALSE)</f>
        <v>2.472999999999999</v>
      </c>
      <c r="L139" s="1">
        <f>VLOOKUP(A139,'Deployment Ct Data'!A:K,8,FALSE)</f>
        <v>27.652999999999999</v>
      </c>
      <c r="M139" s="1">
        <f>VLOOKUP(A139,'Deployment Ct Data'!A:K,11,FALSE)</f>
        <v>1.9269999999999996</v>
      </c>
      <c r="N139" s="1">
        <f>VLOOKUP(A139,'Deployment Ct Data'!A:K,9,FALSE)</f>
        <v>27.713000000000001</v>
      </c>
      <c r="O139" s="4">
        <f>VLOOKUP(A139,'Deployment Ct Data'!A:K,2,FALSE)</f>
        <v>44256</v>
      </c>
      <c r="P139" s="1">
        <f t="shared" si="5"/>
        <v>48</v>
      </c>
    </row>
    <row r="140" spans="1:16" x14ac:dyDescent="0.25">
      <c r="A140" s="5">
        <v>103</v>
      </c>
      <c r="B140" s="1" t="s">
        <v>6</v>
      </c>
      <c r="C140" s="1" t="s">
        <v>5</v>
      </c>
      <c r="F140" s="6">
        <v>1</v>
      </c>
      <c r="I140" s="5">
        <f t="shared" si="4"/>
        <v>1</v>
      </c>
      <c r="J140" s="1">
        <f>VLOOKUP(A140,'Deployment Ct Data'!A:K,7,FALSE)</f>
        <v>31.42</v>
      </c>
      <c r="K140" s="1">
        <f>VLOOKUP(A140,'Deployment Ct Data'!A:K,10,FALSE)</f>
        <v>-0.90800000000000125</v>
      </c>
      <c r="L140" s="1">
        <f>VLOOKUP(A140,'Deployment Ct Data'!A:K,8,FALSE)</f>
        <v>31.992999999999999</v>
      </c>
      <c r="M140" s="1">
        <f>VLOOKUP(A140,'Deployment Ct Data'!A:K,11,FALSE)</f>
        <v>-1.4809999999999981</v>
      </c>
      <c r="N140" s="1">
        <f>VLOOKUP(A140,'Deployment Ct Data'!A:K,9,FALSE)</f>
        <v>32.323</v>
      </c>
      <c r="O140" s="4">
        <f>VLOOKUP(A140,'Deployment Ct Data'!A:K,2,FALSE)</f>
        <v>44256</v>
      </c>
      <c r="P140" s="1">
        <f t="shared" si="5"/>
        <v>48</v>
      </c>
    </row>
    <row r="141" spans="1:16" x14ac:dyDescent="0.25">
      <c r="A141" s="5">
        <v>374</v>
      </c>
      <c r="B141" s="1" t="s">
        <v>6</v>
      </c>
      <c r="C141" s="1" t="s">
        <v>5</v>
      </c>
      <c r="F141" s="6">
        <v>1</v>
      </c>
      <c r="I141" s="5">
        <f t="shared" si="4"/>
        <v>1</v>
      </c>
      <c r="J141" s="1">
        <f>VLOOKUP(A141,'Deployment Ct Data'!A:K,7,FALSE)</f>
        <v>31.465</v>
      </c>
      <c r="K141" s="1">
        <f>VLOOKUP(A141,'Deployment Ct Data'!A:K,10,FALSE)</f>
        <v>-3.2160000000000011</v>
      </c>
      <c r="L141" s="1">
        <f>VLOOKUP(A141,'Deployment Ct Data'!A:K,8,FALSE)</f>
        <v>32.414000000000001</v>
      </c>
      <c r="M141" s="1">
        <f>VLOOKUP(A141,'Deployment Ct Data'!A:K,11,FALSE)</f>
        <v>-4.1650000000000027</v>
      </c>
      <c r="N141" s="1">
        <f>VLOOKUP(A141,'Deployment Ct Data'!A:K,9,FALSE)</f>
        <v>32.527000000000001</v>
      </c>
      <c r="O141" s="4">
        <f>VLOOKUP(A141,'Deployment Ct Data'!A:K,2,FALSE)</f>
        <v>44256</v>
      </c>
      <c r="P141" s="1">
        <f t="shared" si="5"/>
        <v>48</v>
      </c>
    </row>
    <row r="142" spans="1:16" x14ac:dyDescent="0.25">
      <c r="A142" s="5">
        <v>167</v>
      </c>
      <c r="B142" s="1" t="s">
        <v>6</v>
      </c>
      <c r="E142" s="1" t="s">
        <v>5</v>
      </c>
      <c r="F142" s="6">
        <v>1</v>
      </c>
      <c r="I142" s="5">
        <f t="shared" si="4"/>
        <v>1</v>
      </c>
      <c r="J142" s="1">
        <f>VLOOKUP(A142,'Deployment Ct Data'!A:K,7,FALSE)</f>
        <v>32.353000000000002</v>
      </c>
      <c r="K142" s="1">
        <f>VLOOKUP(A142,'Deployment Ct Data'!A:K,10,FALSE)</f>
        <v>-3.5150000000000006</v>
      </c>
      <c r="L142" s="1">
        <f>VLOOKUP(A142,'Deployment Ct Data'!A:K,8,FALSE)</f>
        <v>32.671999999999997</v>
      </c>
      <c r="M142" s="1">
        <f>VLOOKUP(A142,'Deployment Ct Data'!A:K,11,FALSE)</f>
        <v>-3.8339999999999961</v>
      </c>
      <c r="N142" s="1">
        <f>VLOOKUP(A142,'Deployment Ct Data'!A:K,9,FALSE)</f>
        <v>32.823</v>
      </c>
      <c r="O142" s="4">
        <f>VLOOKUP(A142,'Deployment Ct Data'!A:K,2,FALSE)</f>
        <v>44256</v>
      </c>
      <c r="P142" s="1">
        <f t="shared" si="5"/>
        <v>48</v>
      </c>
    </row>
    <row r="143" spans="1:16" x14ac:dyDescent="0.25">
      <c r="A143" s="5">
        <v>112</v>
      </c>
      <c r="B143" s="1" t="s">
        <v>0</v>
      </c>
      <c r="C143" s="1" t="s">
        <v>5</v>
      </c>
      <c r="E143" s="18"/>
      <c r="F143" s="6">
        <v>1</v>
      </c>
      <c r="I143" s="5">
        <f t="shared" si="4"/>
        <v>1</v>
      </c>
      <c r="J143" s="1">
        <f>VLOOKUP(A143,'Deployment Ct Data'!A:K,7,FALSE)</f>
        <v>25.736999999999998</v>
      </c>
      <c r="K143" s="1">
        <f>VLOOKUP(A143,'Deployment Ct Data'!A:K,10,FALSE)</f>
        <v>3.4320000000000022</v>
      </c>
      <c r="L143" s="1">
        <f>VLOOKUP(A143,'Deployment Ct Data'!A:K,8,FALSE)</f>
        <v>26.93</v>
      </c>
      <c r="M143" s="1">
        <f>VLOOKUP(A143,'Deployment Ct Data'!A:K,11,FALSE)</f>
        <v>2.2390000000000008</v>
      </c>
      <c r="N143" s="1">
        <f>VLOOKUP(A143,'Deployment Ct Data'!A:K,9,FALSE)</f>
        <v>26.253</v>
      </c>
      <c r="O143" s="4">
        <f>VLOOKUP(A143,'Deployment Ct Data'!A:K,2,FALSE)</f>
        <v>44257</v>
      </c>
      <c r="P143" s="1">
        <f t="shared" si="5"/>
        <v>49</v>
      </c>
    </row>
    <row r="144" spans="1:16" x14ac:dyDescent="0.25">
      <c r="A144" s="5">
        <v>304</v>
      </c>
      <c r="B144" s="1" t="s">
        <v>0</v>
      </c>
      <c r="C144" s="1" t="s">
        <v>5</v>
      </c>
      <c r="E144" s="18"/>
      <c r="F144" s="6">
        <v>1</v>
      </c>
      <c r="I144" s="5">
        <f t="shared" si="4"/>
        <v>1</v>
      </c>
      <c r="J144" s="1">
        <f>VLOOKUP(A144,'Deployment Ct Data'!A:K,7,FALSE)</f>
        <v>28.710999999999999</v>
      </c>
      <c r="K144" s="1">
        <f>VLOOKUP(A144,'Deployment Ct Data'!A:K,10,FALSE)</f>
        <v>-0.29599999999999937</v>
      </c>
      <c r="L144" s="1">
        <f>VLOOKUP(A144,'Deployment Ct Data'!A:K,8,FALSE)</f>
        <v>29.077999999999999</v>
      </c>
      <c r="M144" s="1">
        <f>VLOOKUP(A144,'Deployment Ct Data'!A:K,11,FALSE)</f>
        <v>-0.66300000000000026</v>
      </c>
      <c r="N144" s="1">
        <f>VLOOKUP(A144,'Deployment Ct Data'!A:K,9,FALSE)</f>
        <v>29.367000000000001</v>
      </c>
      <c r="O144" s="4">
        <f>VLOOKUP(A144,'Deployment Ct Data'!A:K,2,FALSE)</f>
        <v>44257</v>
      </c>
      <c r="P144" s="1">
        <f t="shared" si="5"/>
        <v>49</v>
      </c>
    </row>
    <row r="145" spans="1:16" x14ac:dyDescent="0.25">
      <c r="A145" s="5">
        <v>230</v>
      </c>
      <c r="B145" s="1" t="s">
        <v>0</v>
      </c>
      <c r="C145" s="1" t="s">
        <v>5</v>
      </c>
      <c r="F145" s="6">
        <v>1</v>
      </c>
      <c r="I145" s="5">
        <f t="shared" si="4"/>
        <v>1</v>
      </c>
      <c r="J145" s="1">
        <f>VLOOKUP(A145,'Deployment Ct Data'!A:K,7,FALSE)</f>
        <v>29.96</v>
      </c>
      <c r="K145" s="1">
        <f>VLOOKUP(A145,'Deployment Ct Data'!A:K,10,FALSE)</f>
        <v>-0.85600000000000165</v>
      </c>
      <c r="L145" s="1">
        <f>VLOOKUP(A145,'Deployment Ct Data'!A:K,8,FALSE)</f>
        <v>30.74</v>
      </c>
      <c r="M145" s="1">
        <f>VLOOKUP(A145,'Deployment Ct Data'!A:K,11,FALSE)</f>
        <v>-1.6359999999999992</v>
      </c>
      <c r="N145" s="1">
        <f>VLOOKUP(A145,'Deployment Ct Data'!A:K,9,FALSE)</f>
        <v>31.256</v>
      </c>
      <c r="O145" s="4">
        <f>VLOOKUP(A145,'Deployment Ct Data'!A:K,2,FALSE)</f>
        <v>44257</v>
      </c>
      <c r="P145" s="1">
        <f t="shared" si="5"/>
        <v>49</v>
      </c>
    </row>
    <row r="146" spans="1:16" x14ac:dyDescent="0.25">
      <c r="A146" s="5">
        <v>126</v>
      </c>
      <c r="B146" s="1" t="s">
        <v>0</v>
      </c>
      <c r="C146" s="1" t="s">
        <v>5</v>
      </c>
      <c r="F146" s="6">
        <v>1</v>
      </c>
      <c r="I146" s="5">
        <f t="shared" si="4"/>
        <v>1</v>
      </c>
      <c r="J146" s="1">
        <f>VLOOKUP(A146,'Deployment Ct Data'!A:K,7,FALSE)</f>
        <v>30.282</v>
      </c>
      <c r="K146" s="1">
        <f>VLOOKUP(A146,'Deployment Ct Data'!A:K,10,FALSE)</f>
        <v>-1.004999999999999</v>
      </c>
      <c r="L146" s="1">
        <f>VLOOKUP(A146,'Deployment Ct Data'!A:K,8,FALSE)</f>
        <v>30.562999999999999</v>
      </c>
      <c r="M146" s="1">
        <f>VLOOKUP(A146,'Deployment Ct Data'!A:K,11,FALSE)</f>
        <v>-1.2859999999999978</v>
      </c>
      <c r="N146" s="1">
        <f>VLOOKUP(A146,'Deployment Ct Data'!A:K,9,FALSE)</f>
        <v>31.22</v>
      </c>
      <c r="O146" s="4">
        <f>VLOOKUP(A146,'Deployment Ct Data'!A:K,2,FALSE)</f>
        <v>44257</v>
      </c>
      <c r="P146" s="1">
        <f t="shared" si="5"/>
        <v>49</v>
      </c>
    </row>
    <row r="147" spans="1:16" x14ac:dyDescent="0.25">
      <c r="A147" s="5">
        <v>57</v>
      </c>
      <c r="B147" s="1" t="s">
        <v>0</v>
      </c>
      <c r="C147" s="1" t="s">
        <v>5</v>
      </c>
      <c r="F147" s="6">
        <v>1</v>
      </c>
      <c r="I147" s="5">
        <f t="shared" si="4"/>
        <v>1</v>
      </c>
      <c r="J147" s="1">
        <f>VLOOKUP(A147,'Deployment Ct Data'!A:K,7,FALSE)</f>
        <v>31.036999999999999</v>
      </c>
      <c r="K147" s="1">
        <f>VLOOKUP(A147,'Deployment Ct Data'!A:K,10,FALSE)</f>
        <v>-1.852999999999998</v>
      </c>
      <c r="L147" s="1">
        <f>VLOOKUP(A147,'Deployment Ct Data'!A:K,8,FALSE)</f>
        <v>31.353000000000002</v>
      </c>
      <c r="M147" s="1">
        <f>VLOOKUP(A147,'Deployment Ct Data'!A:K,11,FALSE)</f>
        <v>-2.1690000000000005</v>
      </c>
      <c r="N147" s="1">
        <f>VLOOKUP(A147,'Deployment Ct Data'!A:K,9,FALSE)</f>
        <v>32.253999999999998</v>
      </c>
      <c r="O147" s="4">
        <f>VLOOKUP(A147,'Deployment Ct Data'!A:K,2,FALSE)</f>
        <v>44257</v>
      </c>
      <c r="P147" s="1">
        <f t="shared" si="5"/>
        <v>49</v>
      </c>
    </row>
    <row r="148" spans="1:16" x14ac:dyDescent="0.25">
      <c r="A148" s="5">
        <v>370</v>
      </c>
      <c r="B148" s="1" t="s">
        <v>0</v>
      </c>
      <c r="C148" s="1" t="s">
        <v>5</v>
      </c>
      <c r="F148" s="6">
        <v>1</v>
      </c>
      <c r="I148" s="5">
        <f t="shared" si="4"/>
        <v>1</v>
      </c>
      <c r="J148" s="1">
        <f>VLOOKUP(A148,'Deployment Ct Data'!A:K,7,FALSE)</f>
        <v>31.716999999999999</v>
      </c>
      <c r="K148" s="1">
        <f>VLOOKUP(A148,'Deployment Ct Data'!A:K,10,FALSE)</f>
        <v>-2.8609999999999971</v>
      </c>
      <c r="L148" s="1">
        <f>VLOOKUP(A148,'Deployment Ct Data'!A:K,8,FALSE)</f>
        <v>33.305999999999997</v>
      </c>
      <c r="M148" s="1">
        <f>VLOOKUP(A148,'Deployment Ct Data'!A:K,11,FALSE)</f>
        <v>-4.4499999999999957</v>
      </c>
      <c r="N148" s="1">
        <f>VLOOKUP(A148,'Deployment Ct Data'!A:K,9,FALSE)</f>
        <v>33.774999999999999</v>
      </c>
      <c r="O148" s="4">
        <f>VLOOKUP(A148,'Deployment Ct Data'!A:K,2,FALSE)</f>
        <v>44257</v>
      </c>
      <c r="P148" s="1">
        <f t="shared" si="5"/>
        <v>49</v>
      </c>
    </row>
    <row r="149" spans="1:16" x14ac:dyDescent="0.25">
      <c r="A149" s="5">
        <v>254</v>
      </c>
      <c r="B149" s="1" t="s">
        <v>0</v>
      </c>
      <c r="E149" s="1" t="s">
        <v>5</v>
      </c>
      <c r="F149" s="6">
        <v>1</v>
      </c>
      <c r="I149" s="5">
        <f t="shared" si="4"/>
        <v>1</v>
      </c>
      <c r="J149" s="1">
        <f>VLOOKUP(A149,'Deployment Ct Data'!A:K,7,FALSE)</f>
        <v>32.186999999999998</v>
      </c>
      <c r="K149" s="1">
        <f>VLOOKUP(A149,'Deployment Ct Data'!A:K,10,FALSE)</f>
        <v>-2.8379999999999974</v>
      </c>
      <c r="L149" s="1">
        <f>VLOOKUP(A149,'Deployment Ct Data'!A:K,8,FALSE)</f>
        <v>32.731999999999999</v>
      </c>
      <c r="M149" s="1">
        <f>VLOOKUP(A149,'Deployment Ct Data'!A:K,11,FALSE)</f>
        <v>-3.3829999999999991</v>
      </c>
      <c r="N149" s="1">
        <f>VLOOKUP(A149,'Deployment Ct Data'!A:K,9,FALSE)</f>
        <v>32.970999999999997</v>
      </c>
      <c r="O149" s="4">
        <f>VLOOKUP(A149,'Deployment Ct Data'!A:K,2,FALSE)</f>
        <v>44257</v>
      </c>
      <c r="P149" s="1">
        <f t="shared" si="5"/>
        <v>49</v>
      </c>
    </row>
    <row r="150" spans="1:16" x14ac:dyDescent="0.25">
      <c r="A150" s="5">
        <v>176</v>
      </c>
      <c r="B150" s="1" t="s">
        <v>0</v>
      </c>
      <c r="C150" s="1" t="s">
        <v>5</v>
      </c>
      <c r="F150" s="6">
        <v>1</v>
      </c>
      <c r="I150" s="5">
        <f t="shared" si="4"/>
        <v>1</v>
      </c>
      <c r="J150" s="1">
        <f>VLOOKUP(A150,'Deployment Ct Data'!A:K,7,FALSE)</f>
        <v>32.222999999999999</v>
      </c>
      <c r="K150" s="1">
        <f>VLOOKUP(A150,'Deployment Ct Data'!A:K,10,FALSE)</f>
        <v>-2.2379999999999995</v>
      </c>
      <c r="L150" s="1">
        <f>VLOOKUP(A150,'Deployment Ct Data'!A:K,8,FALSE)</f>
        <v>32.499000000000002</v>
      </c>
      <c r="M150" s="1">
        <f>VLOOKUP(A150,'Deployment Ct Data'!A:K,11,FALSE)</f>
        <v>-2.5140000000000029</v>
      </c>
      <c r="N150" s="1">
        <f>VLOOKUP(A150,'Deployment Ct Data'!A:K,9,FALSE)</f>
        <v>33.015000000000001</v>
      </c>
      <c r="O150" s="4">
        <f>VLOOKUP(A150,'Deployment Ct Data'!A:K,2,FALSE)</f>
        <v>44257</v>
      </c>
      <c r="P150" s="1">
        <f t="shared" si="5"/>
        <v>49</v>
      </c>
    </row>
    <row r="151" spans="1:16" x14ac:dyDescent="0.25">
      <c r="A151" s="5">
        <v>49</v>
      </c>
      <c r="B151" s="1" t="s">
        <v>0</v>
      </c>
      <c r="C151" s="1" t="s">
        <v>5</v>
      </c>
      <c r="F151" s="6">
        <v>1</v>
      </c>
      <c r="I151" s="5">
        <f t="shared" si="4"/>
        <v>1</v>
      </c>
      <c r="J151" s="1">
        <f>VLOOKUP(A151,'Deployment Ct Data'!A:K,7,FALSE)</f>
        <v>32.530999999999999</v>
      </c>
      <c r="K151" s="1">
        <f>VLOOKUP(A151,'Deployment Ct Data'!A:K,10,FALSE)</f>
        <v>-3.7799999999999976</v>
      </c>
      <c r="L151" s="1">
        <f>VLOOKUP(A151,'Deployment Ct Data'!A:K,8,FALSE)</f>
        <v>32.738999999999997</v>
      </c>
      <c r="M151" s="1">
        <f>VLOOKUP(A151,'Deployment Ct Data'!A:K,11,FALSE)</f>
        <v>-3.987999999999996</v>
      </c>
      <c r="N151" s="1">
        <f>VLOOKUP(A151,'Deployment Ct Data'!A:K,9,FALSE)</f>
        <v>32.973999999999997</v>
      </c>
      <c r="O151" s="4">
        <f>VLOOKUP(A151,'Deployment Ct Data'!A:K,2,FALSE)</f>
        <v>44257</v>
      </c>
      <c r="P151" s="1">
        <f t="shared" si="5"/>
        <v>49</v>
      </c>
    </row>
    <row r="152" spans="1:16" x14ac:dyDescent="0.25">
      <c r="A152" s="5">
        <v>219</v>
      </c>
      <c r="B152" s="1" t="s">
        <v>0</v>
      </c>
      <c r="C152" s="1" t="s">
        <v>5</v>
      </c>
      <c r="E152" s="18"/>
      <c r="F152" s="6">
        <v>1</v>
      </c>
      <c r="I152" s="5">
        <f t="shared" si="4"/>
        <v>1</v>
      </c>
      <c r="J152" s="1">
        <f>VLOOKUP(A152,'Deployment Ct Data'!A:K,7,FALSE)</f>
        <v>33.177999999999997</v>
      </c>
      <c r="K152" s="1">
        <f>VLOOKUP(A152,'Deployment Ct Data'!A:K,10,FALSE)</f>
        <v>-4.7659999999999982</v>
      </c>
      <c r="L152" s="1">
        <f>VLOOKUP(A152,'Deployment Ct Data'!A:K,8,FALSE)</f>
        <v>33.332999999999998</v>
      </c>
      <c r="M152" s="1">
        <f>VLOOKUP(A152,'Deployment Ct Data'!A:K,11,FALSE)</f>
        <v>-4.9209999999999994</v>
      </c>
      <c r="N152" s="1">
        <f>VLOOKUP(A152,'Deployment Ct Data'!A:K,9,FALSE)</f>
        <v>33.795999999999999</v>
      </c>
      <c r="O152" s="4">
        <f>VLOOKUP(A152,'Deployment Ct Data'!A:K,2,FALSE)</f>
        <v>44257</v>
      </c>
      <c r="P152" s="1">
        <f t="shared" si="5"/>
        <v>49</v>
      </c>
    </row>
    <row r="153" spans="1:16" x14ac:dyDescent="0.25">
      <c r="A153" s="5">
        <v>203</v>
      </c>
      <c r="B153" s="1" t="s">
        <v>0</v>
      </c>
      <c r="C153" s="1" t="s">
        <v>5</v>
      </c>
      <c r="F153" s="6">
        <v>1</v>
      </c>
      <c r="I153" s="5">
        <f t="shared" si="4"/>
        <v>1</v>
      </c>
      <c r="J153" s="1">
        <f>VLOOKUP(A153,'Deployment Ct Data'!A:K,7,FALSE)</f>
        <v>33.308999999999997</v>
      </c>
      <c r="K153" s="1">
        <f>VLOOKUP(A153,'Deployment Ct Data'!A:K,10,FALSE)</f>
        <v>-3.8249999999999957</v>
      </c>
      <c r="L153" s="1">
        <f>VLOOKUP(A153,'Deployment Ct Data'!A:K,8,FALSE)</f>
        <v>34.822000000000003</v>
      </c>
      <c r="M153" s="1">
        <f>VLOOKUP(A153,'Deployment Ct Data'!A:K,11,FALSE)</f>
        <v>-5.338000000000001</v>
      </c>
      <c r="N153" s="1">
        <f>VLOOKUP(A153,'Deployment Ct Data'!A:K,9,FALSE)</f>
        <v>35.334000000000003</v>
      </c>
      <c r="O153" s="4">
        <f>VLOOKUP(A153,'Deployment Ct Data'!A:K,2,FALSE)</f>
        <v>44257</v>
      </c>
      <c r="P153" s="1">
        <f t="shared" si="5"/>
        <v>49</v>
      </c>
    </row>
    <row r="154" spans="1:16" x14ac:dyDescent="0.25">
      <c r="A154" s="5">
        <v>73</v>
      </c>
      <c r="B154" s="1" t="s">
        <v>0</v>
      </c>
      <c r="C154" s="1" t="s">
        <v>5</v>
      </c>
      <c r="E154" s="18"/>
      <c r="F154" s="6">
        <v>1</v>
      </c>
      <c r="I154" s="5">
        <f t="shared" si="4"/>
        <v>1</v>
      </c>
      <c r="J154" s="1">
        <f>VLOOKUP(A154,'Deployment Ct Data'!A:K,7,FALSE)</f>
        <v>33.865000000000002</v>
      </c>
      <c r="K154" s="1">
        <f>VLOOKUP(A154,'Deployment Ct Data'!A:K,10,FALSE)</f>
        <v>-3.088000000000001</v>
      </c>
      <c r="L154" s="1">
        <f>VLOOKUP(A154,'Deployment Ct Data'!A:K,8,FALSE)</f>
        <v>35.088000000000001</v>
      </c>
      <c r="M154" s="1">
        <f>VLOOKUP(A154,'Deployment Ct Data'!A:K,11,FALSE)</f>
        <v>-4.3109999999999999</v>
      </c>
      <c r="N154" s="1">
        <f>VLOOKUP(A154,'Deployment Ct Data'!A:K,9,FALSE)</f>
        <v>35.142000000000003</v>
      </c>
      <c r="O154" s="4">
        <f>VLOOKUP(A154,'Deployment Ct Data'!A:K,2,FALSE)</f>
        <v>44257</v>
      </c>
      <c r="P154" s="1">
        <f t="shared" si="5"/>
        <v>49</v>
      </c>
    </row>
    <row r="155" spans="1:16" x14ac:dyDescent="0.25">
      <c r="A155" s="5">
        <v>154</v>
      </c>
      <c r="B155" s="1" t="s">
        <v>0</v>
      </c>
      <c r="C155" s="1" t="s">
        <v>5</v>
      </c>
      <c r="E155" s="18"/>
      <c r="F155" s="6">
        <v>1</v>
      </c>
      <c r="I155" s="5">
        <f t="shared" si="4"/>
        <v>1</v>
      </c>
      <c r="J155" s="1">
        <f>VLOOKUP(A155,'Deployment Ct Data'!A:K,7,FALSE)</f>
        <v>33.981999999999999</v>
      </c>
      <c r="K155" s="1">
        <f>VLOOKUP(A155,'Deployment Ct Data'!A:K,10,FALSE)</f>
        <v>-3.5090000000000003</v>
      </c>
      <c r="L155" s="1">
        <f>VLOOKUP(A155,'Deployment Ct Data'!A:K,8,FALSE)</f>
        <v>51</v>
      </c>
      <c r="M155" s="1">
        <f>VLOOKUP(A155,'Deployment Ct Data'!A:K,11,FALSE)</f>
        <v>-20.527000000000001</v>
      </c>
      <c r="N155" s="1">
        <f>VLOOKUP(A155,'Deployment Ct Data'!A:K,9,FALSE)</f>
        <v>37.444000000000003</v>
      </c>
      <c r="O155" s="4">
        <f>VLOOKUP(A155,'Deployment Ct Data'!A:K,2,FALSE)</f>
        <v>44257</v>
      </c>
      <c r="P155" s="1">
        <f t="shared" si="5"/>
        <v>49</v>
      </c>
    </row>
    <row r="156" spans="1:16" x14ac:dyDescent="0.25">
      <c r="A156" s="5">
        <v>210</v>
      </c>
      <c r="B156" s="1" t="s">
        <v>0</v>
      </c>
      <c r="C156" s="1" t="s">
        <v>5</v>
      </c>
      <c r="F156" s="6">
        <v>1</v>
      </c>
      <c r="I156" s="5">
        <f t="shared" si="4"/>
        <v>1</v>
      </c>
      <c r="J156" s="1">
        <f>VLOOKUP(A156,'Deployment Ct Data'!A:K,7,FALSE)</f>
        <v>34.441000000000003</v>
      </c>
      <c r="K156" s="1">
        <f>VLOOKUP(A156,'Deployment Ct Data'!A:K,10,FALSE)</f>
        <v>-6.1960000000000015</v>
      </c>
      <c r="L156" s="1">
        <f>VLOOKUP(A156,'Deployment Ct Data'!A:K,8,FALSE)</f>
        <v>35.290999999999997</v>
      </c>
      <c r="M156" s="1">
        <f>VLOOKUP(A156,'Deployment Ct Data'!A:K,11,FALSE)</f>
        <v>-7.0459999999999958</v>
      </c>
      <c r="N156" s="1">
        <f>VLOOKUP(A156,'Deployment Ct Data'!A:K,9,FALSE)</f>
        <v>35.89</v>
      </c>
      <c r="O156" s="4">
        <f>VLOOKUP(A156,'Deployment Ct Data'!A:K,2,FALSE)</f>
        <v>44257</v>
      </c>
      <c r="P156" s="1">
        <f t="shared" si="5"/>
        <v>49</v>
      </c>
    </row>
    <row r="157" spans="1:16" x14ac:dyDescent="0.25">
      <c r="A157" s="5">
        <v>28</v>
      </c>
      <c r="B157" s="1" t="s">
        <v>0</v>
      </c>
      <c r="C157" s="1" t="s">
        <v>5</v>
      </c>
      <c r="F157" s="6">
        <v>1</v>
      </c>
      <c r="I157" s="5">
        <f t="shared" si="4"/>
        <v>1</v>
      </c>
      <c r="J157" s="1">
        <f>VLOOKUP(A157,'Deployment Ct Data'!A:K,7,FALSE)</f>
        <v>35.732999999999997</v>
      </c>
      <c r="K157" s="1">
        <f>VLOOKUP(A157,'Deployment Ct Data'!A:K,10,FALSE)</f>
        <v>-6.9899999999999984</v>
      </c>
      <c r="L157" s="1">
        <f>VLOOKUP(A157,'Deployment Ct Data'!A:K,8,FALSE)</f>
        <v>36.79</v>
      </c>
      <c r="M157" s="1">
        <f>VLOOKUP(A157,'Deployment Ct Data'!A:K,11,FALSE)</f>
        <v>-8.0470000000000006</v>
      </c>
      <c r="N157" s="1">
        <f>VLOOKUP(A157,'Deployment Ct Data'!A:K,9,FALSE)</f>
        <v>45.154000000000003</v>
      </c>
      <c r="O157" s="4">
        <f>VLOOKUP(A157,'Deployment Ct Data'!A:K,2,FALSE)</f>
        <v>44257</v>
      </c>
      <c r="P157" s="1">
        <f t="shared" si="5"/>
        <v>49</v>
      </c>
    </row>
    <row r="158" spans="1:16" x14ac:dyDescent="0.25">
      <c r="A158" s="5">
        <v>173</v>
      </c>
      <c r="B158" s="1" t="s">
        <v>0</v>
      </c>
      <c r="C158" s="1" t="s">
        <v>5</v>
      </c>
      <c r="F158" s="6">
        <v>1</v>
      </c>
      <c r="I158" s="5">
        <f t="shared" si="4"/>
        <v>1</v>
      </c>
      <c r="J158" s="1">
        <f>VLOOKUP(A158,'Deployment Ct Data'!A:K,7,FALSE)</f>
        <v>37.691000000000003</v>
      </c>
      <c r="K158" s="1">
        <f>VLOOKUP(A158,'Deployment Ct Data'!A:K,10,FALSE)</f>
        <v>-8.4090000000000025</v>
      </c>
      <c r="L158" s="1">
        <f>VLOOKUP(A158,'Deployment Ct Data'!A:K,8,FALSE)</f>
        <v>41.469000000000001</v>
      </c>
      <c r="M158" s="1">
        <f>VLOOKUP(A158,'Deployment Ct Data'!A:K,11,FALSE)</f>
        <v>-12.187000000000001</v>
      </c>
      <c r="N158" s="1">
        <f>VLOOKUP(A158,'Deployment Ct Data'!A:K,9,FALSE)</f>
        <v>47.152999999999999</v>
      </c>
      <c r="O158" s="4">
        <f>VLOOKUP(A158,'Deployment Ct Data'!A:K,2,FALSE)</f>
        <v>44257</v>
      </c>
      <c r="P158" s="1">
        <f t="shared" si="5"/>
        <v>49</v>
      </c>
    </row>
    <row r="159" spans="1:16" x14ac:dyDescent="0.25">
      <c r="A159" s="5">
        <v>212</v>
      </c>
      <c r="B159" s="1" t="s">
        <v>0</v>
      </c>
      <c r="C159" s="1" t="s">
        <v>5</v>
      </c>
      <c r="F159" s="6">
        <v>1</v>
      </c>
      <c r="I159" s="5">
        <f t="shared" si="4"/>
        <v>1</v>
      </c>
      <c r="J159" s="1">
        <f>VLOOKUP(A159,'Deployment Ct Data'!A:K,7,FALSE)</f>
        <v>24.937999999999999</v>
      </c>
      <c r="K159" s="1">
        <f>VLOOKUP(A159,'Deployment Ct Data'!A:K,10,FALSE)</f>
        <v>7.52</v>
      </c>
      <c r="L159" s="1">
        <f>VLOOKUP(A159,'Deployment Ct Data'!A:K,8,FALSE)</f>
        <v>25.382999999999999</v>
      </c>
      <c r="M159" s="1">
        <f>VLOOKUP(A159,'Deployment Ct Data'!A:K,11,FALSE)</f>
        <v>7.0749999999999993</v>
      </c>
      <c r="N159" s="1">
        <f>VLOOKUP(A159,'Deployment Ct Data'!A:K,9,FALSE)</f>
        <v>25.282</v>
      </c>
      <c r="O159" s="4">
        <f>VLOOKUP(A159,'Deployment Ct Data'!A:K,2,FALSE)</f>
        <v>44258</v>
      </c>
      <c r="P159" s="1">
        <f t="shared" si="5"/>
        <v>50</v>
      </c>
    </row>
    <row r="160" spans="1:16" x14ac:dyDescent="0.25">
      <c r="A160" s="5">
        <v>205</v>
      </c>
      <c r="B160" s="1" t="s">
        <v>0</v>
      </c>
      <c r="C160" s="1" t="s">
        <v>5</v>
      </c>
      <c r="F160" s="6">
        <v>1</v>
      </c>
      <c r="I160" s="5">
        <f t="shared" si="4"/>
        <v>1</v>
      </c>
      <c r="J160" s="1">
        <f>VLOOKUP(A160,'Deployment Ct Data'!A:K,7,FALSE)</f>
        <v>25.952999999999999</v>
      </c>
      <c r="K160" s="1">
        <f>VLOOKUP(A160,'Deployment Ct Data'!A:K,10,FALSE)</f>
        <v>4.0710000000000015</v>
      </c>
      <c r="L160" s="1">
        <f>VLOOKUP(A160,'Deployment Ct Data'!A:K,8,FALSE)</f>
        <v>26.292000000000002</v>
      </c>
      <c r="M160" s="1">
        <f>VLOOKUP(A160,'Deployment Ct Data'!A:K,11,FALSE)</f>
        <v>3.7319999999999993</v>
      </c>
      <c r="N160" s="1">
        <f>VLOOKUP(A160,'Deployment Ct Data'!A:K,9,FALSE)</f>
        <v>26.481000000000002</v>
      </c>
      <c r="O160" s="4">
        <f>VLOOKUP(A160,'Deployment Ct Data'!A:K,2,FALSE)</f>
        <v>44258</v>
      </c>
      <c r="P160" s="1">
        <f t="shared" si="5"/>
        <v>50</v>
      </c>
    </row>
    <row r="161" spans="1:16" x14ac:dyDescent="0.25">
      <c r="A161" s="5">
        <v>321</v>
      </c>
      <c r="B161" s="1" t="s">
        <v>0</v>
      </c>
      <c r="C161" s="1" t="s">
        <v>5</v>
      </c>
      <c r="F161" s="6">
        <v>1</v>
      </c>
      <c r="I161" s="5">
        <f t="shared" si="4"/>
        <v>1</v>
      </c>
      <c r="J161" s="1">
        <f>VLOOKUP(A161,'Deployment Ct Data'!A:K,7,FALSE)</f>
        <v>26.265999999999998</v>
      </c>
      <c r="K161" s="1">
        <f>VLOOKUP(A161,'Deployment Ct Data'!A:K,10,FALSE)</f>
        <v>8.9750000000000014</v>
      </c>
      <c r="L161" s="1">
        <f>VLOOKUP(A161,'Deployment Ct Data'!A:K,8,FALSE)</f>
        <v>28.218</v>
      </c>
      <c r="M161" s="1">
        <f>VLOOKUP(A161,'Deployment Ct Data'!A:K,11,FALSE)</f>
        <v>7.0229999999999997</v>
      </c>
      <c r="N161" s="1">
        <f>VLOOKUP(A161,'Deployment Ct Data'!A:K,9,FALSE)</f>
        <v>26.963000000000001</v>
      </c>
      <c r="O161" s="4">
        <f>VLOOKUP(A161,'Deployment Ct Data'!A:K,2,FALSE)</f>
        <v>44258</v>
      </c>
      <c r="P161" s="1">
        <f t="shared" si="5"/>
        <v>50</v>
      </c>
    </row>
    <row r="162" spans="1:16" x14ac:dyDescent="0.25">
      <c r="A162" s="5">
        <v>235</v>
      </c>
      <c r="B162" s="1" t="s">
        <v>0</v>
      </c>
      <c r="C162" s="1" t="s">
        <v>5</v>
      </c>
      <c r="E162" s="18"/>
      <c r="F162" s="6">
        <v>1</v>
      </c>
      <c r="I162" s="5">
        <f t="shared" si="4"/>
        <v>1</v>
      </c>
      <c r="J162" s="1">
        <f>VLOOKUP(A162,'Deployment Ct Data'!A:K,7,FALSE)</f>
        <v>27.498000000000001</v>
      </c>
      <c r="K162" s="1">
        <f>VLOOKUP(A162,'Deployment Ct Data'!A:K,10,FALSE)</f>
        <v>3.2739999999999974</v>
      </c>
      <c r="L162" s="1">
        <f>VLOOKUP(A162,'Deployment Ct Data'!A:K,8,FALSE)</f>
        <v>27.797000000000001</v>
      </c>
      <c r="M162" s="1">
        <f>VLOOKUP(A162,'Deployment Ct Data'!A:K,11,FALSE)</f>
        <v>2.9749999999999979</v>
      </c>
      <c r="N162" s="1">
        <f>VLOOKUP(A162,'Deployment Ct Data'!A:K,9,FALSE)</f>
        <v>27.774000000000001</v>
      </c>
      <c r="O162" s="4">
        <f>VLOOKUP(A162,'Deployment Ct Data'!A:K,2,FALSE)</f>
        <v>44258</v>
      </c>
      <c r="P162" s="1">
        <f t="shared" si="5"/>
        <v>50</v>
      </c>
    </row>
    <row r="163" spans="1:16" x14ac:dyDescent="0.25">
      <c r="A163" s="5">
        <v>350</v>
      </c>
      <c r="B163" s="1" t="s">
        <v>0</v>
      </c>
      <c r="C163" s="1" t="s">
        <v>5</v>
      </c>
      <c r="E163" s="18"/>
      <c r="F163" s="6">
        <v>1</v>
      </c>
      <c r="I163" s="5">
        <f t="shared" si="4"/>
        <v>1</v>
      </c>
      <c r="J163" s="1">
        <f>VLOOKUP(A163,'Deployment Ct Data'!A:K,7,FALSE)</f>
        <v>27.655999999999999</v>
      </c>
      <c r="K163" s="1">
        <f>VLOOKUP(A163,'Deployment Ct Data'!A:K,10,FALSE)</f>
        <v>2.9230000000000018</v>
      </c>
      <c r="L163" s="1">
        <f>VLOOKUP(A163,'Deployment Ct Data'!A:K,8,FALSE)</f>
        <v>28.117999999999999</v>
      </c>
      <c r="M163" s="1">
        <f>VLOOKUP(A163,'Deployment Ct Data'!A:K,11,FALSE)</f>
        <v>2.4610000000000021</v>
      </c>
      <c r="N163" s="1">
        <f>VLOOKUP(A163,'Deployment Ct Data'!A:K,9,FALSE)</f>
        <v>28.405999999999999</v>
      </c>
      <c r="O163" s="4">
        <f>VLOOKUP(A163,'Deployment Ct Data'!A:K,2,FALSE)</f>
        <v>44258</v>
      </c>
      <c r="P163" s="1">
        <f t="shared" si="5"/>
        <v>50</v>
      </c>
    </row>
    <row r="164" spans="1:16" x14ac:dyDescent="0.25">
      <c r="A164" s="5">
        <v>324</v>
      </c>
      <c r="B164" s="1" t="s">
        <v>0</v>
      </c>
      <c r="C164" s="1" t="s">
        <v>5</v>
      </c>
      <c r="F164" s="6">
        <v>1</v>
      </c>
      <c r="I164" s="5">
        <f t="shared" si="4"/>
        <v>1</v>
      </c>
      <c r="J164" s="1">
        <f>VLOOKUP(A164,'Deployment Ct Data'!A:K,7,FALSE)</f>
        <v>29.396000000000001</v>
      </c>
      <c r="K164" s="1">
        <f>VLOOKUP(A164,'Deployment Ct Data'!A:K,10,FALSE)</f>
        <v>1.1409999999999982</v>
      </c>
      <c r="L164" s="1">
        <f>VLOOKUP(A164,'Deployment Ct Data'!A:K,8,FALSE)</f>
        <v>29.984999999999999</v>
      </c>
      <c r="M164" s="1">
        <f>VLOOKUP(A164,'Deployment Ct Data'!A:K,11,FALSE)</f>
        <v>0.5519999999999996</v>
      </c>
      <c r="N164" s="1">
        <f>VLOOKUP(A164,'Deployment Ct Data'!A:K,9,FALSE)</f>
        <v>29.709</v>
      </c>
      <c r="O164" s="4">
        <f>VLOOKUP(A164,'Deployment Ct Data'!A:K,2,FALSE)</f>
        <v>44258</v>
      </c>
      <c r="P164" s="1">
        <f t="shared" si="5"/>
        <v>50</v>
      </c>
    </row>
    <row r="165" spans="1:16" x14ac:dyDescent="0.25">
      <c r="A165" s="5">
        <v>36</v>
      </c>
      <c r="B165" s="1" t="s">
        <v>0</v>
      </c>
      <c r="C165" s="1" t="s">
        <v>5</v>
      </c>
      <c r="F165" s="6">
        <v>1</v>
      </c>
      <c r="I165" s="5">
        <f t="shared" si="4"/>
        <v>1</v>
      </c>
      <c r="J165" s="1">
        <f>VLOOKUP(A165,'Deployment Ct Data'!A:K,7,FALSE)</f>
        <v>29.437999999999999</v>
      </c>
      <c r="K165" s="1">
        <f>VLOOKUP(A165,'Deployment Ct Data'!A:K,10,FALSE)</f>
        <v>0.24600000000000222</v>
      </c>
      <c r="L165" s="1">
        <f>VLOOKUP(A165,'Deployment Ct Data'!A:K,8,FALSE)</f>
        <v>29.78</v>
      </c>
      <c r="M165" s="1">
        <f>VLOOKUP(A165,'Deployment Ct Data'!A:K,11,FALSE)</f>
        <v>-9.6000000000000085E-2</v>
      </c>
      <c r="N165" s="1">
        <f>VLOOKUP(A165,'Deployment Ct Data'!A:K,9,FALSE)</f>
        <v>30.231000000000002</v>
      </c>
      <c r="O165" s="4">
        <f>VLOOKUP(A165,'Deployment Ct Data'!A:K,2,FALSE)</f>
        <v>44258</v>
      </c>
      <c r="P165" s="1">
        <f t="shared" si="5"/>
        <v>50</v>
      </c>
    </row>
    <row r="166" spans="1:16" x14ac:dyDescent="0.25">
      <c r="A166" s="5">
        <v>186</v>
      </c>
      <c r="B166" s="1" t="s">
        <v>0</v>
      </c>
      <c r="C166" s="1" t="s">
        <v>5</v>
      </c>
      <c r="F166" s="6">
        <v>1</v>
      </c>
      <c r="I166" s="5">
        <f t="shared" si="4"/>
        <v>1</v>
      </c>
      <c r="J166" s="1">
        <f>VLOOKUP(A166,'Deployment Ct Data'!A:K,7,FALSE)</f>
        <v>29.837</v>
      </c>
      <c r="K166" s="1">
        <f>VLOOKUP(A166,'Deployment Ct Data'!A:K,10,FALSE)</f>
        <v>0.11700000000000088</v>
      </c>
      <c r="L166" s="1">
        <f>VLOOKUP(A166,'Deployment Ct Data'!A:K,8,FALSE)</f>
        <v>29.681000000000001</v>
      </c>
      <c r="M166" s="1">
        <f>VLOOKUP(A166,'Deployment Ct Data'!A:K,11,FALSE)</f>
        <v>0.27299999999999969</v>
      </c>
      <c r="N166" s="1">
        <f>VLOOKUP(A166,'Deployment Ct Data'!A:K,9,FALSE)</f>
        <v>29.946999999999999</v>
      </c>
      <c r="O166" s="4">
        <f>VLOOKUP(A166,'Deployment Ct Data'!A:K,2,FALSE)</f>
        <v>44258</v>
      </c>
      <c r="P166" s="1">
        <f t="shared" si="5"/>
        <v>50</v>
      </c>
    </row>
    <row r="167" spans="1:16" x14ac:dyDescent="0.25">
      <c r="A167" s="5">
        <v>222</v>
      </c>
      <c r="B167" s="1" t="s">
        <v>0</v>
      </c>
      <c r="C167" s="1" t="s">
        <v>5</v>
      </c>
      <c r="F167" s="6">
        <v>1</v>
      </c>
      <c r="I167" s="5">
        <f t="shared" si="4"/>
        <v>1</v>
      </c>
      <c r="J167" s="1">
        <f>VLOOKUP(A167,'Deployment Ct Data'!A:K,7,FALSE)</f>
        <v>31.367999999999999</v>
      </c>
      <c r="K167" s="1">
        <f>VLOOKUP(A167,'Deployment Ct Data'!A:K,10,FALSE)</f>
        <v>-1.7299999999999969</v>
      </c>
      <c r="L167" s="1">
        <f>VLOOKUP(A167,'Deployment Ct Data'!A:K,8,FALSE)</f>
        <v>32.234999999999999</v>
      </c>
      <c r="M167" s="1">
        <f>VLOOKUP(A167,'Deployment Ct Data'!A:K,11,FALSE)</f>
        <v>-2.5969999999999978</v>
      </c>
      <c r="N167" s="1">
        <f>VLOOKUP(A167,'Deployment Ct Data'!A:K,9,FALSE)</f>
        <v>32.287999999999997</v>
      </c>
      <c r="O167" s="4">
        <f>VLOOKUP(A167,'Deployment Ct Data'!A:K,2,FALSE)</f>
        <v>44258</v>
      </c>
      <c r="P167" s="1">
        <f t="shared" si="5"/>
        <v>50</v>
      </c>
    </row>
    <row r="168" spans="1:16" x14ac:dyDescent="0.25">
      <c r="A168" s="5">
        <v>195</v>
      </c>
      <c r="B168" s="1" t="s">
        <v>0</v>
      </c>
      <c r="C168" s="1" t="s">
        <v>5</v>
      </c>
      <c r="F168" s="6">
        <v>1</v>
      </c>
      <c r="I168" s="5">
        <f t="shared" si="4"/>
        <v>1</v>
      </c>
      <c r="J168" s="1">
        <f>VLOOKUP(A168,'Deployment Ct Data'!A:K,7,FALSE)</f>
        <v>31.725999999999999</v>
      </c>
      <c r="K168" s="1">
        <f>VLOOKUP(A168,'Deployment Ct Data'!A:K,10,FALSE)</f>
        <v>-1.5309999999999988</v>
      </c>
      <c r="L168" s="1">
        <f>VLOOKUP(A168,'Deployment Ct Data'!A:K,8,FALSE)</f>
        <v>32.177</v>
      </c>
      <c r="M168" s="1">
        <f>VLOOKUP(A168,'Deployment Ct Data'!A:K,11,FALSE)</f>
        <v>-1.9819999999999993</v>
      </c>
      <c r="N168" s="1">
        <f>VLOOKUP(A168,'Deployment Ct Data'!A:K,9,FALSE)</f>
        <v>32.244</v>
      </c>
      <c r="O168" s="4">
        <f>VLOOKUP(A168,'Deployment Ct Data'!A:K,2,FALSE)</f>
        <v>44258</v>
      </c>
      <c r="P168" s="1">
        <f t="shared" si="5"/>
        <v>50</v>
      </c>
    </row>
    <row r="169" spans="1:16" x14ac:dyDescent="0.25">
      <c r="A169" s="5">
        <v>353</v>
      </c>
      <c r="B169" s="1" t="s">
        <v>0</v>
      </c>
      <c r="C169" s="1" t="s">
        <v>12</v>
      </c>
      <c r="F169" s="6">
        <v>1</v>
      </c>
      <c r="I169" s="5">
        <f t="shared" si="4"/>
        <v>1</v>
      </c>
      <c r="J169" s="1">
        <f>VLOOKUP(A169,'Deployment Ct Data'!A:K,7,FALSE)</f>
        <v>39.084000000000003</v>
      </c>
      <c r="K169" s="1">
        <f>VLOOKUP(A169,'Deployment Ct Data'!A:K,10,FALSE)</f>
        <v>-8.2490000000000023</v>
      </c>
      <c r="L169" s="1">
        <f>VLOOKUP(A169,'Deployment Ct Data'!A:K,8,FALSE)</f>
        <v>42.953000000000003</v>
      </c>
      <c r="M169" s="1">
        <f>VLOOKUP(A169,'Deployment Ct Data'!A:K,11,FALSE)</f>
        <v>-12.118000000000002</v>
      </c>
      <c r="N169" s="1">
        <f>VLOOKUP(A169,'Deployment Ct Data'!A:K,9,FALSE)</f>
        <v>42.493000000000002</v>
      </c>
      <c r="O169" s="4">
        <f>VLOOKUP(A169,'Deployment Ct Data'!A:K,2,FALSE)</f>
        <v>44258</v>
      </c>
      <c r="P169" s="1">
        <f t="shared" si="5"/>
        <v>50</v>
      </c>
    </row>
    <row r="170" spans="1:16" x14ac:dyDescent="0.25">
      <c r="A170" s="5">
        <v>284</v>
      </c>
      <c r="B170" s="1" t="s">
        <v>0</v>
      </c>
      <c r="C170" s="1" t="s">
        <v>5</v>
      </c>
      <c r="F170" s="6">
        <v>1</v>
      </c>
      <c r="I170" s="5">
        <f t="shared" si="4"/>
        <v>1</v>
      </c>
      <c r="J170" s="1">
        <f>VLOOKUP(A170,'Deployment Ct Data'!A:K,7,FALSE)</f>
        <v>22.504999999999999</v>
      </c>
      <c r="K170" s="1">
        <f>VLOOKUP(A170,'Deployment Ct Data'!A:K,10,FALSE)</f>
        <v>9.7979999999999983</v>
      </c>
      <c r="L170" s="1">
        <f>VLOOKUP(A170,'Deployment Ct Data'!A:K,8,FALSE)</f>
        <v>23.701000000000001</v>
      </c>
      <c r="M170" s="1">
        <f>VLOOKUP(A170,'Deployment Ct Data'!A:K,11,FALSE)</f>
        <v>8.6019999999999968</v>
      </c>
      <c r="N170" s="1">
        <f>VLOOKUP(A170,'Deployment Ct Data'!A:K,9,FALSE)</f>
        <v>23.074999999999999</v>
      </c>
      <c r="O170" s="4">
        <f>VLOOKUP(A170,'Deployment Ct Data'!A:K,2,FALSE)</f>
        <v>44259</v>
      </c>
      <c r="P170" s="1">
        <f t="shared" si="5"/>
        <v>51</v>
      </c>
    </row>
    <row r="171" spans="1:16" x14ac:dyDescent="0.25">
      <c r="A171" s="5">
        <v>1</v>
      </c>
      <c r="B171" s="1" t="s">
        <v>0</v>
      </c>
      <c r="C171" s="1" t="s">
        <v>5</v>
      </c>
      <c r="F171" s="6">
        <v>1</v>
      </c>
      <c r="I171" s="5">
        <f t="shared" si="4"/>
        <v>1</v>
      </c>
      <c r="J171" s="1">
        <f>VLOOKUP(A171,'Deployment Ct Data'!A:K,7,FALSE)</f>
        <v>26.51</v>
      </c>
      <c r="K171" s="1">
        <f>VLOOKUP(A171,'Deployment Ct Data'!A:K,10,FALSE)</f>
        <v>2.7719999999999985</v>
      </c>
      <c r="L171" s="1">
        <f>VLOOKUP(A171,'Deployment Ct Data'!A:K,8,FALSE)</f>
        <v>27.079000000000001</v>
      </c>
      <c r="M171" s="1">
        <f>VLOOKUP(A171,'Deployment Ct Data'!A:K,11,FALSE)</f>
        <v>2.2029999999999994</v>
      </c>
      <c r="N171" s="1">
        <f>VLOOKUP(A171,'Deployment Ct Data'!A:K,9,FALSE)</f>
        <v>27.420999999999999</v>
      </c>
      <c r="O171" s="4">
        <f>VLOOKUP(A171,'Deployment Ct Data'!A:K,2,FALSE)</f>
        <v>44259</v>
      </c>
      <c r="P171" s="1">
        <f t="shared" si="5"/>
        <v>51</v>
      </c>
    </row>
    <row r="172" spans="1:16" x14ac:dyDescent="0.25">
      <c r="A172" s="5">
        <v>86</v>
      </c>
      <c r="B172" s="1" t="s">
        <v>0</v>
      </c>
      <c r="C172" s="1" t="s">
        <v>5</v>
      </c>
      <c r="E172" s="18"/>
      <c r="F172" s="6">
        <v>1</v>
      </c>
      <c r="I172" s="5">
        <f t="shared" si="4"/>
        <v>1</v>
      </c>
      <c r="J172" s="1">
        <f>VLOOKUP(A172,'Deployment Ct Data'!A:K,7,FALSE)</f>
        <v>26.57</v>
      </c>
      <c r="K172" s="1">
        <f>VLOOKUP(A172,'Deployment Ct Data'!A:K,10,FALSE)</f>
        <v>4.0949999999999989</v>
      </c>
      <c r="L172" s="1">
        <f>VLOOKUP(A172,'Deployment Ct Data'!A:K,8,FALSE)</f>
        <v>27.577999999999999</v>
      </c>
      <c r="M172" s="1">
        <f>VLOOKUP(A172,'Deployment Ct Data'!A:K,11,FALSE)</f>
        <v>3.0869999999999997</v>
      </c>
      <c r="N172" s="1">
        <f>VLOOKUP(A172,'Deployment Ct Data'!A:K,9,FALSE)</f>
        <v>27.481000000000002</v>
      </c>
      <c r="O172" s="4">
        <f>VLOOKUP(A172,'Deployment Ct Data'!A:K,2,FALSE)</f>
        <v>44259</v>
      </c>
      <c r="P172" s="1">
        <f t="shared" si="5"/>
        <v>51</v>
      </c>
    </row>
    <row r="173" spans="1:16" x14ac:dyDescent="0.25">
      <c r="A173" s="5">
        <v>136</v>
      </c>
      <c r="B173" s="1" t="s">
        <v>0</v>
      </c>
      <c r="C173" s="1" t="s">
        <v>5</v>
      </c>
      <c r="E173" s="18"/>
      <c r="F173" s="6">
        <v>1</v>
      </c>
      <c r="I173" s="5">
        <f t="shared" si="4"/>
        <v>1</v>
      </c>
      <c r="J173" s="1">
        <f>VLOOKUP(A173,'Deployment Ct Data'!A:K,7,FALSE)</f>
        <v>27.428999999999998</v>
      </c>
      <c r="K173" s="1">
        <f>VLOOKUP(A173,'Deployment Ct Data'!A:K,10,FALSE)</f>
        <v>3.0630000000000024</v>
      </c>
      <c r="L173" s="1">
        <f>VLOOKUP(A173,'Deployment Ct Data'!A:K,8,FALSE)</f>
        <v>28.216000000000001</v>
      </c>
      <c r="M173" s="1">
        <f>VLOOKUP(A173,'Deployment Ct Data'!A:K,11,FALSE)</f>
        <v>2.2759999999999998</v>
      </c>
      <c r="N173" s="1">
        <f>VLOOKUP(A173,'Deployment Ct Data'!A:K,9,FALSE)</f>
        <v>28.039000000000001</v>
      </c>
      <c r="O173" s="4">
        <f>VLOOKUP(A173,'Deployment Ct Data'!A:K,2,FALSE)</f>
        <v>44259</v>
      </c>
      <c r="P173" s="1">
        <f t="shared" si="5"/>
        <v>51</v>
      </c>
    </row>
    <row r="174" spans="1:16" x14ac:dyDescent="0.25">
      <c r="A174" s="5">
        <v>368</v>
      </c>
      <c r="B174" s="1" t="s">
        <v>0</v>
      </c>
      <c r="E174" s="1" t="s">
        <v>5</v>
      </c>
      <c r="F174" s="6">
        <v>1</v>
      </c>
      <c r="I174" s="5">
        <f t="shared" si="4"/>
        <v>1</v>
      </c>
      <c r="J174" s="1">
        <f>VLOOKUP(A174,'Deployment Ct Data'!A:K,7,FALSE)</f>
        <v>29.073</v>
      </c>
      <c r="K174" s="1">
        <f>VLOOKUP(A174,'Deployment Ct Data'!A:K,10,FALSE)</f>
        <v>6.8999999999999062E-2</v>
      </c>
      <c r="L174" s="1">
        <f>VLOOKUP(A174,'Deployment Ct Data'!A:K,8,FALSE)</f>
        <v>29.626999999999999</v>
      </c>
      <c r="M174" s="1">
        <f>VLOOKUP(A174,'Deployment Ct Data'!A:K,11,FALSE)</f>
        <v>-0.48499999999999943</v>
      </c>
      <c r="N174" s="1">
        <f>VLOOKUP(A174,'Deployment Ct Data'!A:K,9,FALSE)</f>
        <v>30.013000000000002</v>
      </c>
      <c r="O174" s="4">
        <f>VLOOKUP(A174,'Deployment Ct Data'!A:K,2,FALSE)</f>
        <v>44259</v>
      </c>
      <c r="P174" s="1">
        <f t="shared" si="5"/>
        <v>51</v>
      </c>
    </row>
    <row r="175" spans="1:16" x14ac:dyDescent="0.25">
      <c r="A175" s="5">
        <v>282</v>
      </c>
      <c r="B175" s="1" t="s">
        <v>0</v>
      </c>
      <c r="C175" s="1" t="s">
        <v>5</v>
      </c>
      <c r="F175" s="6">
        <v>1</v>
      </c>
      <c r="I175" s="5">
        <f t="shared" si="4"/>
        <v>1</v>
      </c>
      <c r="J175" s="1">
        <f>VLOOKUP(A175,'Deployment Ct Data'!A:K,7,FALSE)</f>
        <v>31.48</v>
      </c>
      <c r="K175" s="1">
        <f>VLOOKUP(A175,'Deployment Ct Data'!A:K,10,FALSE)</f>
        <v>-1.6529999999999987</v>
      </c>
      <c r="L175" s="1">
        <f>VLOOKUP(A175,'Deployment Ct Data'!A:K,8,FALSE)</f>
        <v>31.863</v>
      </c>
      <c r="M175" s="1">
        <f>VLOOKUP(A175,'Deployment Ct Data'!A:K,11,FALSE)</f>
        <v>-2.0359999999999978</v>
      </c>
      <c r="N175" s="1">
        <f>VLOOKUP(A175,'Deployment Ct Data'!A:K,9,FALSE)</f>
        <v>33.146999999999998</v>
      </c>
      <c r="O175" s="4">
        <f>VLOOKUP(A175,'Deployment Ct Data'!A:K,2,FALSE)</f>
        <v>44259</v>
      </c>
      <c r="P175" s="1">
        <f t="shared" si="5"/>
        <v>51</v>
      </c>
    </row>
    <row r="176" spans="1:16" x14ac:dyDescent="0.25">
      <c r="A176" s="5">
        <v>234</v>
      </c>
      <c r="B176" s="1" t="s">
        <v>0</v>
      </c>
      <c r="C176" s="1" t="s">
        <v>5</v>
      </c>
      <c r="F176" s="6">
        <v>1</v>
      </c>
      <c r="I176" s="5">
        <f t="shared" si="4"/>
        <v>1</v>
      </c>
      <c r="J176" s="1">
        <f>VLOOKUP(A176,'Deployment Ct Data'!A:K,7,FALSE)</f>
        <v>31.914000000000001</v>
      </c>
      <c r="K176" s="1">
        <f>VLOOKUP(A176,'Deployment Ct Data'!A:K,10,FALSE)</f>
        <v>-2.9410000000000025</v>
      </c>
      <c r="L176" s="1">
        <f>VLOOKUP(A176,'Deployment Ct Data'!A:K,8,FALSE)</f>
        <v>32.594000000000001</v>
      </c>
      <c r="M176" s="1">
        <f>VLOOKUP(A176,'Deployment Ct Data'!A:K,11,FALSE)</f>
        <v>-3.6210000000000022</v>
      </c>
      <c r="N176" s="1">
        <f>VLOOKUP(A176,'Deployment Ct Data'!A:K,9,FALSE)</f>
        <v>33.384999999999998</v>
      </c>
      <c r="O176" s="4">
        <f>VLOOKUP(A176,'Deployment Ct Data'!A:K,2,FALSE)</f>
        <v>44259</v>
      </c>
      <c r="P176" s="1">
        <f t="shared" si="5"/>
        <v>51</v>
      </c>
    </row>
    <row r="177" spans="1:16" x14ac:dyDescent="0.25">
      <c r="A177" s="5">
        <v>220</v>
      </c>
      <c r="B177" s="1" t="s">
        <v>0</v>
      </c>
      <c r="C177" s="1" t="s">
        <v>5</v>
      </c>
      <c r="F177" s="6">
        <v>1</v>
      </c>
      <c r="I177" s="5">
        <f t="shared" si="4"/>
        <v>1</v>
      </c>
      <c r="J177" s="1">
        <f>VLOOKUP(A177,'Deployment Ct Data'!A:K,7,FALSE)</f>
        <v>35.222000000000001</v>
      </c>
      <c r="K177" s="1">
        <f>VLOOKUP(A177,'Deployment Ct Data'!A:K,10,FALSE)</f>
        <v>-6.328000000000003</v>
      </c>
      <c r="L177" s="1">
        <f>VLOOKUP(A177,'Deployment Ct Data'!A:K,8,FALSE)</f>
        <v>35.947000000000003</v>
      </c>
      <c r="M177" s="1">
        <f>VLOOKUP(A177,'Deployment Ct Data'!A:K,11,FALSE)</f>
        <v>-7.0530000000000044</v>
      </c>
      <c r="N177" s="1">
        <f>VLOOKUP(A177,'Deployment Ct Data'!A:K,9,FALSE)</f>
        <v>51</v>
      </c>
      <c r="O177" s="4">
        <f>VLOOKUP(A177,'Deployment Ct Data'!A:K,2,FALSE)</f>
        <v>44259</v>
      </c>
      <c r="P177" s="1">
        <f t="shared" si="5"/>
        <v>51</v>
      </c>
    </row>
    <row r="178" spans="1:16" x14ac:dyDescent="0.25">
      <c r="A178" s="5">
        <v>362</v>
      </c>
      <c r="B178" s="1" t="s">
        <v>0</v>
      </c>
      <c r="C178" s="1" t="s">
        <v>5</v>
      </c>
      <c r="F178" s="6">
        <v>1</v>
      </c>
      <c r="I178" s="5">
        <f t="shared" si="4"/>
        <v>1</v>
      </c>
      <c r="J178" s="1">
        <f>VLOOKUP(A178,'Deployment Ct Data'!A:K,7,FALSE)</f>
        <v>37.204999999999998</v>
      </c>
      <c r="K178" s="1">
        <f>VLOOKUP(A178,'Deployment Ct Data'!A:K,10,FALSE)</f>
        <v>-5.0609999999999999</v>
      </c>
      <c r="L178" s="1">
        <f>VLOOKUP(A178,'Deployment Ct Data'!A:K,8,FALSE)</f>
        <v>35.969000000000001</v>
      </c>
      <c r="M178" s="1">
        <f>VLOOKUP(A178,'Deployment Ct Data'!A:K,11,FALSE)</f>
        <v>-3.8250000000000028</v>
      </c>
      <c r="N178" s="1">
        <f>VLOOKUP(A178,'Deployment Ct Data'!A:K,9,FALSE)</f>
        <v>51</v>
      </c>
      <c r="O178" s="4">
        <f>VLOOKUP(A178,'Deployment Ct Data'!A:K,2,FALSE)</f>
        <v>44259</v>
      </c>
      <c r="P178" s="1">
        <f t="shared" si="5"/>
        <v>51</v>
      </c>
    </row>
    <row r="179" spans="1:16" x14ac:dyDescent="0.25">
      <c r="A179" s="5">
        <v>267</v>
      </c>
      <c r="B179" s="1" t="s">
        <v>0</v>
      </c>
      <c r="C179" s="1" t="s">
        <v>5</v>
      </c>
      <c r="F179" s="6">
        <v>1</v>
      </c>
      <c r="I179" s="5">
        <f t="shared" si="4"/>
        <v>1</v>
      </c>
      <c r="J179" s="1">
        <f>VLOOKUP(A179,'Deployment Ct Data'!A:K,7,FALSE)</f>
        <v>26.143999999999998</v>
      </c>
      <c r="K179" s="1">
        <f>VLOOKUP(A179,'Deployment Ct Data'!A:K,10,FALSE)</f>
        <v>4.1400000000000006</v>
      </c>
      <c r="L179" s="1">
        <f>VLOOKUP(A179,'Deployment Ct Data'!A:K,8,FALSE)</f>
        <v>26.454000000000001</v>
      </c>
      <c r="M179" s="1">
        <f>VLOOKUP(A179,'Deployment Ct Data'!A:K,11,FALSE)</f>
        <v>3.8299999999999983</v>
      </c>
      <c r="N179" s="1">
        <f>VLOOKUP(A179,'Deployment Ct Data'!A:K,9,FALSE)</f>
        <v>26.92</v>
      </c>
      <c r="O179" s="4">
        <f>VLOOKUP(A179,'Deployment Ct Data'!A:K,2,FALSE)</f>
        <v>44260</v>
      </c>
      <c r="P179" s="1">
        <f t="shared" si="5"/>
        <v>52</v>
      </c>
    </row>
    <row r="180" spans="1:16" x14ac:dyDescent="0.25">
      <c r="A180" s="5">
        <v>166</v>
      </c>
      <c r="B180" s="1" t="s">
        <v>0</v>
      </c>
      <c r="C180" s="1" t="s">
        <v>5</v>
      </c>
      <c r="F180" s="6">
        <v>1</v>
      </c>
      <c r="I180" s="5">
        <f t="shared" si="4"/>
        <v>1</v>
      </c>
      <c r="J180" s="1">
        <f>VLOOKUP(A180,'Deployment Ct Data'!A:K,7,FALSE)</f>
        <v>26.978000000000002</v>
      </c>
      <c r="K180" s="1">
        <f>VLOOKUP(A180,'Deployment Ct Data'!A:K,10,FALSE)</f>
        <v>5.1879999999999953</v>
      </c>
      <c r="L180" s="1">
        <f>VLOOKUP(A180,'Deployment Ct Data'!A:K,8,FALSE)</f>
        <v>27.434999999999999</v>
      </c>
      <c r="M180" s="1">
        <f>VLOOKUP(A180,'Deployment Ct Data'!A:K,11,FALSE)</f>
        <v>4.7309999999999981</v>
      </c>
      <c r="N180" s="1">
        <f>VLOOKUP(A180,'Deployment Ct Data'!A:K,9,FALSE)</f>
        <v>27.710999999999999</v>
      </c>
      <c r="O180" s="4">
        <f>VLOOKUP(A180,'Deployment Ct Data'!A:K,2,FALSE)</f>
        <v>44260</v>
      </c>
      <c r="P180" s="1">
        <f t="shared" si="5"/>
        <v>52</v>
      </c>
    </row>
    <row r="181" spans="1:16" x14ac:dyDescent="0.25">
      <c r="A181" s="5">
        <v>216</v>
      </c>
      <c r="B181" s="1" t="s">
        <v>0</v>
      </c>
      <c r="C181" s="1" t="s">
        <v>5</v>
      </c>
      <c r="F181" s="6">
        <v>1</v>
      </c>
      <c r="I181" s="5">
        <f t="shared" si="4"/>
        <v>1</v>
      </c>
      <c r="J181" s="1">
        <f>VLOOKUP(A181,'Deployment Ct Data'!A:K,7,FALSE)</f>
        <v>28.358000000000001</v>
      </c>
      <c r="K181" s="1">
        <f>VLOOKUP(A181,'Deployment Ct Data'!A:K,10,FALSE)</f>
        <v>1.2289999999999992</v>
      </c>
      <c r="L181" s="1">
        <f>VLOOKUP(A181,'Deployment Ct Data'!A:K,8,FALSE)</f>
        <v>29.378</v>
      </c>
      <c r="M181" s="1">
        <f>VLOOKUP(A181,'Deployment Ct Data'!A:K,11,FALSE)</f>
        <v>0.20899999999999963</v>
      </c>
      <c r="N181" s="1">
        <f>VLOOKUP(A181,'Deployment Ct Data'!A:K,9,FALSE)</f>
        <v>29.638999999999999</v>
      </c>
      <c r="O181" s="4">
        <f>VLOOKUP(A181,'Deployment Ct Data'!A:K,2,FALSE)</f>
        <v>44260</v>
      </c>
      <c r="P181" s="1">
        <f t="shared" si="5"/>
        <v>52</v>
      </c>
    </row>
    <row r="182" spans="1:16" x14ac:dyDescent="0.25">
      <c r="A182" s="5">
        <v>208</v>
      </c>
      <c r="B182" s="18" t="s">
        <v>0</v>
      </c>
      <c r="C182" s="1" t="s">
        <v>5</v>
      </c>
      <c r="F182" s="6">
        <v>1</v>
      </c>
      <c r="I182" s="5">
        <f t="shared" si="4"/>
        <v>1</v>
      </c>
      <c r="J182" s="1">
        <f>VLOOKUP(A182,'Deployment Ct Data'!A:K,7,FALSE)</f>
        <v>28.686</v>
      </c>
      <c r="K182" s="1">
        <f>VLOOKUP(A182,'Deployment Ct Data'!A:K,10,FALSE)</f>
        <v>2.16</v>
      </c>
      <c r="L182" s="1">
        <f>VLOOKUP(A182,'Deployment Ct Data'!A:K,8,FALSE)</f>
        <v>29.334</v>
      </c>
      <c r="M182" s="1">
        <f>VLOOKUP(A182,'Deployment Ct Data'!A:K,11,FALSE)</f>
        <v>1.5120000000000005</v>
      </c>
      <c r="N182" s="1">
        <f>VLOOKUP(A182,'Deployment Ct Data'!A:K,9,FALSE)</f>
        <v>29.611000000000001</v>
      </c>
      <c r="O182" s="4">
        <f>VLOOKUP(A182,'Deployment Ct Data'!A:K,2,FALSE)</f>
        <v>44260</v>
      </c>
      <c r="P182" s="1">
        <f t="shared" si="5"/>
        <v>52</v>
      </c>
    </row>
    <row r="183" spans="1:16" x14ac:dyDescent="0.25">
      <c r="A183" s="5">
        <v>91</v>
      </c>
      <c r="B183" s="1" t="s">
        <v>0</v>
      </c>
      <c r="C183" s="1" t="s">
        <v>5</v>
      </c>
      <c r="E183" s="18"/>
      <c r="F183" s="6">
        <v>1</v>
      </c>
      <c r="I183" s="5">
        <f t="shared" si="4"/>
        <v>1</v>
      </c>
      <c r="J183" s="1">
        <f>VLOOKUP(A183,'Deployment Ct Data'!A:K,7,FALSE)</f>
        <v>28.965</v>
      </c>
      <c r="K183" s="1">
        <f>VLOOKUP(A183,'Deployment Ct Data'!A:K,10,FALSE)</f>
        <v>1.3530000000000015</v>
      </c>
      <c r="L183" s="1">
        <f>VLOOKUP(A183,'Deployment Ct Data'!A:K,8,FALSE)</f>
        <v>29.763999999999999</v>
      </c>
      <c r="M183" s="1">
        <f>VLOOKUP(A183,'Deployment Ct Data'!A:K,11,FALSE)</f>
        <v>0.55400000000000205</v>
      </c>
      <c r="N183" s="1">
        <f>VLOOKUP(A183,'Deployment Ct Data'!A:K,9,FALSE)</f>
        <v>29.954999999999998</v>
      </c>
      <c r="O183" s="4">
        <f>VLOOKUP(A183,'Deployment Ct Data'!A:K,2,FALSE)</f>
        <v>44260</v>
      </c>
      <c r="P183" s="1">
        <f t="shared" si="5"/>
        <v>52</v>
      </c>
    </row>
    <row r="184" spans="1:16" x14ac:dyDescent="0.25">
      <c r="A184" s="5">
        <v>218</v>
      </c>
      <c r="B184" s="1" t="s">
        <v>0</v>
      </c>
      <c r="C184" s="1" t="s">
        <v>5</v>
      </c>
      <c r="F184" s="6">
        <v>1</v>
      </c>
      <c r="I184" s="5">
        <f t="shared" si="4"/>
        <v>1</v>
      </c>
      <c r="J184" s="1">
        <f>VLOOKUP(A184,'Deployment Ct Data'!A:K,7,FALSE)</f>
        <v>30.143000000000001</v>
      </c>
      <c r="K184" s="1">
        <f>VLOOKUP(A184,'Deployment Ct Data'!A:K,10,FALSE)</f>
        <v>1.2119999999999997</v>
      </c>
      <c r="L184" s="1">
        <f>VLOOKUP(A184,'Deployment Ct Data'!A:K,8,FALSE)</f>
        <v>30.384</v>
      </c>
      <c r="M184" s="1">
        <f>VLOOKUP(A184,'Deployment Ct Data'!A:K,11,FALSE)</f>
        <v>0.97100000000000009</v>
      </c>
      <c r="N184" s="1">
        <f>VLOOKUP(A184,'Deployment Ct Data'!A:K,9,FALSE)</f>
        <v>30.818999999999999</v>
      </c>
      <c r="O184" s="4">
        <f>VLOOKUP(A184,'Deployment Ct Data'!A:K,2,FALSE)</f>
        <v>44260</v>
      </c>
      <c r="P184" s="1">
        <f t="shared" si="5"/>
        <v>52</v>
      </c>
    </row>
    <row r="185" spans="1:16" x14ac:dyDescent="0.25">
      <c r="A185" s="5">
        <v>101</v>
      </c>
      <c r="B185" s="18" t="s">
        <v>0</v>
      </c>
      <c r="C185" s="1" t="s">
        <v>5</v>
      </c>
      <c r="E185" s="18"/>
      <c r="F185" s="6">
        <v>1</v>
      </c>
      <c r="I185" s="5">
        <f t="shared" si="4"/>
        <v>1</v>
      </c>
      <c r="J185" s="1">
        <f>VLOOKUP(A185,'Deployment Ct Data'!A:K,7,FALSE)</f>
        <v>32.692999999999998</v>
      </c>
      <c r="K185" s="1">
        <f>VLOOKUP(A185,'Deployment Ct Data'!A:K,10,FALSE)</f>
        <v>-2.639999999999997</v>
      </c>
      <c r="L185" s="1">
        <f>VLOOKUP(A185,'Deployment Ct Data'!A:K,8,FALSE)</f>
        <v>32.594000000000001</v>
      </c>
      <c r="M185" s="1">
        <f>VLOOKUP(A185,'Deployment Ct Data'!A:K,11,FALSE)</f>
        <v>-2.5410000000000004</v>
      </c>
      <c r="N185" s="1">
        <f>VLOOKUP(A185,'Deployment Ct Data'!A:K,9,FALSE)</f>
        <v>36.225000000000001</v>
      </c>
      <c r="O185" s="4">
        <f>VLOOKUP(A185,'Deployment Ct Data'!A:K,2,FALSE)</f>
        <v>44260</v>
      </c>
      <c r="P185" s="1">
        <f t="shared" si="5"/>
        <v>52</v>
      </c>
    </row>
    <row r="186" spans="1:16" x14ac:dyDescent="0.25">
      <c r="A186" s="5">
        <v>135</v>
      </c>
      <c r="B186" s="1" t="s">
        <v>0</v>
      </c>
      <c r="C186" s="1" t="s">
        <v>5</v>
      </c>
      <c r="F186" s="6">
        <v>1</v>
      </c>
      <c r="I186" s="5">
        <f t="shared" si="4"/>
        <v>1</v>
      </c>
      <c r="J186" s="1">
        <f>VLOOKUP(A186,'Deployment Ct Data'!A:K,7,FALSE)</f>
        <v>35.429000000000002</v>
      </c>
      <c r="K186" s="1">
        <f>VLOOKUP(A186,'Deployment Ct Data'!A:K,10,FALSE)</f>
        <v>-3.2590000000000003</v>
      </c>
      <c r="L186" s="1">
        <f>VLOOKUP(A186,'Deployment Ct Data'!A:K,8,FALSE)</f>
        <v>36.409999999999997</v>
      </c>
      <c r="M186" s="1">
        <f>VLOOKUP(A186,'Deployment Ct Data'!A:K,11,FALSE)</f>
        <v>-4.2399999999999949</v>
      </c>
      <c r="N186" s="1">
        <f>VLOOKUP(A186,'Deployment Ct Data'!A:K,9,FALSE)</f>
        <v>51</v>
      </c>
      <c r="O186" s="4">
        <f>VLOOKUP(A186,'Deployment Ct Data'!A:K,2,FALSE)</f>
        <v>44261</v>
      </c>
      <c r="P186" s="1">
        <f t="shared" si="5"/>
        <v>53</v>
      </c>
    </row>
    <row r="187" spans="1:16" x14ac:dyDescent="0.25">
      <c r="A187" s="5">
        <v>64</v>
      </c>
      <c r="B187" s="1" t="s">
        <v>0</v>
      </c>
      <c r="C187" s="1" t="s">
        <v>5</v>
      </c>
      <c r="F187" s="6">
        <v>1</v>
      </c>
      <c r="I187" s="5">
        <f t="shared" si="4"/>
        <v>1</v>
      </c>
      <c r="J187" s="1">
        <f>VLOOKUP(A187,'Deployment Ct Data'!A:K,7,FALSE)</f>
        <v>42.869</v>
      </c>
      <c r="K187" s="1">
        <f>VLOOKUP(A187,'Deployment Ct Data'!A:K,10,FALSE)</f>
        <v>0.86299999999999955</v>
      </c>
      <c r="L187" s="1">
        <f>VLOOKUP(A187,'Deployment Ct Data'!A:K,8,FALSE)</f>
        <v>37.509</v>
      </c>
      <c r="M187" s="1">
        <f>VLOOKUP(A187,'Deployment Ct Data'!A:K,11,FALSE)</f>
        <v>6.222999999999999</v>
      </c>
      <c r="N187" s="1">
        <f>VLOOKUP(A187,'Deployment Ct Data'!A:K,9,FALSE)</f>
        <v>51</v>
      </c>
      <c r="O187" s="4">
        <f>VLOOKUP(A187,'Deployment Ct Data'!A:K,2,FALSE)</f>
        <v>44261</v>
      </c>
      <c r="P187" s="1">
        <f t="shared" si="5"/>
        <v>53</v>
      </c>
    </row>
    <row r="188" spans="1:16" x14ac:dyDescent="0.25">
      <c r="A188" s="5">
        <v>177</v>
      </c>
      <c r="B188" s="1" t="s">
        <v>0</v>
      </c>
      <c r="C188" s="1" t="s">
        <v>5</v>
      </c>
      <c r="F188" s="6">
        <v>1</v>
      </c>
      <c r="I188" s="5">
        <f t="shared" si="4"/>
        <v>1</v>
      </c>
      <c r="J188" s="1">
        <f>VLOOKUP(A188,'Deployment Ct Data'!A:K,7,FALSE)</f>
        <v>18.003</v>
      </c>
      <c r="K188" s="1">
        <f>VLOOKUP(A188,'Deployment Ct Data'!A:K,10,FALSE)</f>
        <v>23.521000000000001</v>
      </c>
      <c r="L188" s="1">
        <f>VLOOKUP(A188,'Deployment Ct Data'!A:K,8,FALSE)</f>
        <v>20.350000000000001</v>
      </c>
      <c r="M188" s="1">
        <f>VLOOKUP(A188,'Deployment Ct Data'!A:K,11,FALSE)</f>
        <v>21.173999999999999</v>
      </c>
      <c r="N188" s="1">
        <f>VLOOKUP(A188,'Deployment Ct Data'!A:K,9,FALSE)</f>
        <v>19.009</v>
      </c>
      <c r="O188" s="4">
        <f>VLOOKUP(A188,'Deployment Ct Data'!A:K,2,FALSE)</f>
        <v>44263</v>
      </c>
      <c r="P188" s="1">
        <f t="shared" si="5"/>
        <v>55</v>
      </c>
    </row>
    <row r="189" spans="1:16" x14ac:dyDescent="0.25">
      <c r="A189" s="5">
        <v>143</v>
      </c>
      <c r="B189" s="1" t="s">
        <v>0</v>
      </c>
      <c r="C189" s="1" t="s">
        <v>5</v>
      </c>
      <c r="E189" s="5"/>
      <c r="F189" s="6">
        <v>1</v>
      </c>
      <c r="I189" s="5">
        <f t="shared" si="4"/>
        <v>1</v>
      </c>
      <c r="J189" s="1">
        <f>VLOOKUP(A189,'Deployment Ct Data'!A:K,7,FALSE)</f>
        <v>35.14</v>
      </c>
      <c r="K189" s="1">
        <f>VLOOKUP(A189,'Deployment Ct Data'!A:K,10,FALSE)</f>
        <v>-5.4439999999999991</v>
      </c>
      <c r="L189" s="1">
        <f>VLOOKUP(A189,'Deployment Ct Data'!A:K,8,FALSE)</f>
        <v>33.944000000000003</v>
      </c>
      <c r="M189" s="1">
        <f>VLOOKUP(A189,'Deployment Ct Data'!A:K,11,FALSE)</f>
        <v>-4.2480000000000011</v>
      </c>
      <c r="N189" s="1">
        <f>VLOOKUP(A189,'Deployment Ct Data'!A:K,9,FALSE)</f>
        <v>51</v>
      </c>
      <c r="O189" s="4">
        <f>VLOOKUP(A189,'Deployment Ct Data'!A:K,2,FALSE)</f>
        <v>44263</v>
      </c>
      <c r="P189" s="1">
        <f t="shared" si="5"/>
        <v>55</v>
      </c>
    </row>
    <row r="190" spans="1:16" x14ac:dyDescent="0.25">
      <c r="A190" s="5">
        <v>76</v>
      </c>
      <c r="B190" s="1" t="s">
        <v>0</v>
      </c>
      <c r="C190" s="1" t="s">
        <v>5</v>
      </c>
      <c r="E190" s="5"/>
      <c r="F190" s="6">
        <v>1</v>
      </c>
      <c r="I190" s="5">
        <f t="shared" si="4"/>
        <v>1</v>
      </c>
      <c r="J190" s="1">
        <f>VLOOKUP(A190,'Deployment Ct Data'!A:K,7,FALSE)</f>
        <v>36.311999999999998</v>
      </c>
      <c r="K190" s="1">
        <f>VLOOKUP(A190,'Deployment Ct Data'!A:K,10,FALSE)</f>
        <v>-6.0009999999999977</v>
      </c>
      <c r="L190" s="1">
        <f>VLOOKUP(A190,'Deployment Ct Data'!A:K,8,FALSE)</f>
        <v>35.158999999999999</v>
      </c>
      <c r="M190" s="1">
        <f>VLOOKUP(A190,'Deployment Ct Data'!A:K,11,FALSE)</f>
        <v>-4.847999999999999</v>
      </c>
      <c r="N190" s="1">
        <f>VLOOKUP(A190,'Deployment Ct Data'!A:K,9,FALSE)</f>
        <v>51</v>
      </c>
      <c r="O190" s="4">
        <f>VLOOKUP(A190,'Deployment Ct Data'!A:K,2,FALSE)</f>
        <v>44263</v>
      </c>
      <c r="P190" s="1">
        <f t="shared" si="5"/>
        <v>55</v>
      </c>
    </row>
    <row r="191" spans="1:16" x14ac:dyDescent="0.25">
      <c r="A191" s="5">
        <v>149</v>
      </c>
      <c r="B191" s="1" t="s">
        <v>0</v>
      </c>
      <c r="C191" s="1" t="s">
        <v>5</v>
      </c>
      <c r="E191" s="5"/>
      <c r="F191" s="6">
        <v>1</v>
      </c>
      <c r="I191" s="5">
        <f t="shared" si="4"/>
        <v>1</v>
      </c>
      <c r="J191" s="1">
        <f>VLOOKUP(A191,'Deployment Ct Data'!A:K,7,FALSE)</f>
        <v>43.01</v>
      </c>
      <c r="K191" s="1">
        <f>VLOOKUP(A191,'Deployment Ct Data'!A:K,10,FALSE)</f>
        <v>-10.728000000000002</v>
      </c>
      <c r="L191" s="1">
        <f>VLOOKUP(A191,'Deployment Ct Data'!A:K,8,FALSE)</f>
        <v>39.959000000000003</v>
      </c>
      <c r="M191" s="1">
        <f>VLOOKUP(A191,'Deployment Ct Data'!A:K,11,FALSE)</f>
        <v>-7.6770000000000067</v>
      </c>
      <c r="N191" s="1">
        <f>VLOOKUP(A191,'Deployment Ct Data'!A:K,9,FALSE)</f>
        <v>51</v>
      </c>
      <c r="O191" s="4">
        <f>VLOOKUP(A191,'Deployment Ct Data'!A:K,2,FALSE)</f>
        <v>44263</v>
      </c>
      <c r="P191" s="1">
        <f t="shared" si="5"/>
        <v>55</v>
      </c>
    </row>
    <row r="192" spans="1:16" x14ac:dyDescent="0.25">
      <c r="A192" s="5">
        <v>62</v>
      </c>
      <c r="B192" s="1" t="s">
        <v>0</v>
      </c>
      <c r="C192" s="1" t="s">
        <v>5</v>
      </c>
      <c r="F192" s="6">
        <v>1</v>
      </c>
      <c r="I192" s="5">
        <f t="shared" si="4"/>
        <v>1</v>
      </c>
      <c r="J192" s="1">
        <f>VLOOKUP(A192,'Deployment Ct Data'!A:K,7,FALSE)</f>
        <v>22.98</v>
      </c>
      <c r="K192" s="1">
        <f>VLOOKUP(A192,'Deployment Ct Data'!A:K,10,FALSE)</f>
        <v>11.413</v>
      </c>
      <c r="L192" s="1">
        <f>VLOOKUP(A192,'Deployment Ct Data'!A:K,8,FALSE)</f>
        <v>23.741</v>
      </c>
      <c r="M192" s="1">
        <f>VLOOKUP(A192,'Deployment Ct Data'!A:K,11,FALSE)</f>
        <v>10.652000000000001</v>
      </c>
      <c r="N192" s="1">
        <f>VLOOKUP(A192,'Deployment Ct Data'!A:K,9,FALSE)</f>
        <v>23.472000000000001</v>
      </c>
      <c r="O192" s="4">
        <f>VLOOKUP(A192,'Deployment Ct Data'!A:K,2,FALSE)</f>
        <v>44264</v>
      </c>
      <c r="P192" s="1">
        <f t="shared" si="5"/>
        <v>56</v>
      </c>
    </row>
    <row r="193" spans="1:16" x14ac:dyDescent="0.25">
      <c r="A193" s="5">
        <v>325</v>
      </c>
      <c r="B193" s="1" t="s">
        <v>0</v>
      </c>
      <c r="C193" s="1" t="s">
        <v>5</v>
      </c>
      <c r="F193" s="6">
        <v>1</v>
      </c>
      <c r="I193" s="5">
        <f t="shared" si="4"/>
        <v>1</v>
      </c>
      <c r="J193" s="1">
        <f>VLOOKUP(A193,'Deployment Ct Data'!A:K,7,FALSE)</f>
        <v>30.495999999999999</v>
      </c>
      <c r="K193" s="1">
        <f>VLOOKUP(A193,'Deployment Ct Data'!A:K,10,FALSE)</f>
        <v>4.227999999999998</v>
      </c>
      <c r="L193" s="1">
        <f>VLOOKUP(A193,'Deployment Ct Data'!A:K,8,FALSE)</f>
        <v>31.728000000000002</v>
      </c>
      <c r="M193" s="1">
        <f>VLOOKUP(A193,'Deployment Ct Data'!A:K,11,FALSE)</f>
        <v>2.9959999999999951</v>
      </c>
      <c r="N193" s="1">
        <f>VLOOKUP(A193,'Deployment Ct Data'!A:K,9,FALSE)</f>
        <v>31.437999999999999</v>
      </c>
      <c r="O193" s="4">
        <f>VLOOKUP(A193,'Deployment Ct Data'!A:K,2,FALSE)</f>
        <v>44264</v>
      </c>
      <c r="P193" s="1">
        <f t="shared" si="5"/>
        <v>56</v>
      </c>
    </row>
    <row r="194" spans="1:16" x14ac:dyDescent="0.25">
      <c r="A194" s="5">
        <v>18</v>
      </c>
      <c r="B194" s="1" t="s">
        <v>0</v>
      </c>
      <c r="C194" s="1" t="s">
        <v>5</v>
      </c>
      <c r="E194" s="5"/>
      <c r="F194" s="6">
        <v>1</v>
      </c>
      <c r="I194" s="5">
        <f t="shared" ref="I194:I257" si="6">F194-G194</f>
        <v>1</v>
      </c>
      <c r="J194" s="1">
        <f>VLOOKUP(A194,'Deployment Ct Data'!A:K,7,FALSE)</f>
        <v>31.178999999999998</v>
      </c>
      <c r="K194" s="1">
        <f>VLOOKUP(A194,'Deployment Ct Data'!A:K,10,FALSE)</f>
        <v>-0.76299999999999812</v>
      </c>
      <c r="L194" s="1">
        <f>VLOOKUP(A194,'Deployment Ct Data'!A:K,8,FALSE)</f>
        <v>32.276000000000003</v>
      </c>
      <c r="M194" s="1">
        <f>VLOOKUP(A194,'Deployment Ct Data'!A:K,11,FALSE)</f>
        <v>-1.860000000000003</v>
      </c>
      <c r="N194" s="1">
        <f>VLOOKUP(A194,'Deployment Ct Data'!A:K,9,FALSE)</f>
        <v>34.185000000000002</v>
      </c>
      <c r="O194" s="4">
        <f>VLOOKUP(A194,'Deployment Ct Data'!A:K,2,FALSE)</f>
        <v>44264</v>
      </c>
      <c r="P194" s="1">
        <f t="shared" si="5"/>
        <v>56</v>
      </c>
    </row>
    <row r="195" spans="1:16" x14ac:dyDescent="0.25">
      <c r="A195" s="5">
        <v>72</v>
      </c>
      <c r="B195" s="1" t="s">
        <v>0</v>
      </c>
      <c r="C195" s="1" t="s">
        <v>5</v>
      </c>
      <c r="E195" s="5"/>
      <c r="F195" s="6">
        <v>1</v>
      </c>
      <c r="I195" s="5">
        <f t="shared" si="6"/>
        <v>1</v>
      </c>
      <c r="J195" s="1">
        <f>VLOOKUP(A195,'Deployment Ct Data'!A:K,7,FALSE)</f>
        <v>32.735999999999997</v>
      </c>
      <c r="K195" s="1">
        <f>VLOOKUP(A195,'Deployment Ct Data'!A:K,10,FALSE)</f>
        <v>-2.3879999999999981</v>
      </c>
      <c r="L195" s="1">
        <f>VLOOKUP(A195,'Deployment Ct Data'!A:K,8,FALSE)</f>
        <v>33.395000000000003</v>
      </c>
      <c r="M195" s="1">
        <f>VLOOKUP(A195,'Deployment Ct Data'!A:K,11,FALSE)</f>
        <v>-3.0470000000000041</v>
      </c>
      <c r="N195" s="1">
        <f>VLOOKUP(A195,'Deployment Ct Data'!A:K,9,FALSE)</f>
        <v>40.420999999999999</v>
      </c>
      <c r="O195" s="4">
        <f>VLOOKUP(A195,'Deployment Ct Data'!A:K,2,FALSE)</f>
        <v>44264</v>
      </c>
      <c r="P195" s="1">
        <f t="shared" ref="P195:P258" si="7">_xlfn.DAYS(O195,$O$2)</f>
        <v>56</v>
      </c>
    </row>
    <row r="196" spans="1:16" x14ac:dyDescent="0.25">
      <c r="A196" s="5">
        <v>237</v>
      </c>
      <c r="B196" s="1" t="s">
        <v>0</v>
      </c>
      <c r="C196" s="1" t="s">
        <v>5</v>
      </c>
      <c r="E196" s="5"/>
      <c r="F196" s="6">
        <v>1</v>
      </c>
      <c r="I196" s="5">
        <f t="shared" si="6"/>
        <v>1</v>
      </c>
      <c r="J196" s="1">
        <f>VLOOKUP(A196,'Deployment Ct Data'!A:K,7,FALSE)</f>
        <v>33.036999999999999</v>
      </c>
      <c r="K196" s="1">
        <f>VLOOKUP(A196,'Deployment Ct Data'!A:K,10,FALSE)</f>
        <v>-2.1989999999999981</v>
      </c>
      <c r="L196" s="1">
        <f>VLOOKUP(A196,'Deployment Ct Data'!A:K,8,FALSE)</f>
        <v>33.006999999999998</v>
      </c>
      <c r="M196" s="1">
        <f>VLOOKUP(A196,'Deployment Ct Data'!A:K,11,FALSE)</f>
        <v>-2.1689999999999969</v>
      </c>
      <c r="N196" s="1">
        <f>VLOOKUP(A196,'Deployment Ct Data'!A:K,9,FALSE)</f>
        <v>36.408000000000001</v>
      </c>
      <c r="O196" s="4">
        <f>VLOOKUP(A196,'Deployment Ct Data'!A:K,2,FALSE)</f>
        <v>44264</v>
      </c>
      <c r="P196" s="1">
        <f t="shared" si="7"/>
        <v>56</v>
      </c>
    </row>
    <row r="197" spans="1:16" x14ac:dyDescent="0.25">
      <c r="A197" s="5">
        <v>70</v>
      </c>
      <c r="B197" s="1" t="s">
        <v>0</v>
      </c>
      <c r="C197" s="1" t="s">
        <v>5</v>
      </c>
      <c r="E197" s="5"/>
      <c r="F197" s="6">
        <v>1</v>
      </c>
      <c r="I197" s="5">
        <f t="shared" si="6"/>
        <v>1</v>
      </c>
      <c r="J197" s="1">
        <f>VLOOKUP(A197,'Deployment Ct Data'!A:K,7,FALSE)</f>
        <v>45.917999999999999</v>
      </c>
      <c r="K197" s="1">
        <f>VLOOKUP(A197,'Deployment Ct Data'!A:K,10,FALSE)</f>
        <v>-15.631999999999998</v>
      </c>
      <c r="L197" s="1">
        <f>VLOOKUP(A197,'Deployment Ct Data'!A:K,8,FALSE)</f>
        <v>41.302999999999997</v>
      </c>
      <c r="M197" s="1">
        <f>VLOOKUP(A197,'Deployment Ct Data'!A:K,11,FALSE)</f>
        <v>-11.016999999999996</v>
      </c>
      <c r="N197" s="1">
        <f>VLOOKUP(A197,'Deployment Ct Data'!A:K,9,FALSE)</f>
        <v>51</v>
      </c>
      <c r="O197" s="4">
        <f>VLOOKUP(A197,'Deployment Ct Data'!A:K,2,FALSE)</f>
        <v>44264</v>
      </c>
      <c r="P197" s="1">
        <f t="shared" si="7"/>
        <v>56</v>
      </c>
    </row>
    <row r="198" spans="1:16" x14ac:dyDescent="0.25">
      <c r="A198" s="5">
        <v>349</v>
      </c>
      <c r="B198" s="1" t="s">
        <v>0</v>
      </c>
      <c r="C198" s="1" t="s">
        <v>5</v>
      </c>
      <c r="F198" s="6">
        <v>1</v>
      </c>
      <c r="I198" s="5">
        <f t="shared" si="6"/>
        <v>1</v>
      </c>
      <c r="J198" s="1">
        <f>VLOOKUP(A198,'Deployment Ct Data'!A:K,7,FALSE)</f>
        <v>23.937999999999999</v>
      </c>
      <c r="K198" s="1">
        <f>VLOOKUP(A198,'Deployment Ct Data'!A:K,10,FALSE)</f>
        <v>7.8610000000000007</v>
      </c>
      <c r="L198" s="1">
        <f>VLOOKUP(A198,'Deployment Ct Data'!A:K,8,FALSE)</f>
        <v>24.073</v>
      </c>
      <c r="M198" s="1">
        <f>VLOOKUP(A198,'Deployment Ct Data'!A:K,11,FALSE)</f>
        <v>7.7259999999999991</v>
      </c>
      <c r="N198" s="1">
        <f>VLOOKUP(A198,'Deployment Ct Data'!A:K,9,FALSE)</f>
        <v>24.324000000000002</v>
      </c>
      <c r="O198" s="4">
        <f>VLOOKUP(A198,'Deployment Ct Data'!A:K,2,FALSE)</f>
        <v>44265</v>
      </c>
      <c r="P198" s="1">
        <f t="shared" si="7"/>
        <v>57</v>
      </c>
    </row>
    <row r="199" spans="1:16" x14ac:dyDescent="0.25">
      <c r="A199" s="5">
        <v>37</v>
      </c>
      <c r="B199" s="1" t="s">
        <v>0</v>
      </c>
      <c r="C199" s="1" t="s">
        <v>5</v>
      </c>
      <c r="E199" s="5"/>
      <c r="F199" s="6">
        <v>1</v>
      </c>
      <c r="I199" s="5">
        <f t="shared" si="6"/>
        <v>1</v>
      </c>
      <c r="J199" s="1">
        <f>VLOOKUP(A199,'Deployment Ct Data'!A:K,7,FALSE)</f>
        <v>25.256</v>
      </c>
      <c r="K199" s="1">
        <f>VLOOKUP(A199,'Deployment Ct Data'!A:K,10,FALSE)</f>
        <v>5.2190000000000012</v>
      </c>
      <c r="L199" s="1">
        <f>VLOOKUP(A199,'Deployment Ct Data'!A:K,8,FALSE)</f>
        <v>25.462</v>
      </c>
      <c r="M199" s="1">
        <f>VLOOKUP(A199,'Deployment Ct Data'!A:K,11,FALSE)</f>
        <v>5.0130000000000017</v>
      </c>
      <c r="N199" s="1">
        <f>VLOOKUP(A199,'Deployment Ct Data'!A:K,9,FALSE)</f>
        <v>25.785</v>
      </c>
      <c r="O199" s="4">
        <f>VLOOKUP(A199,'Deployment Ct Data'!A:K,2,FALSE)</f>
        <v>44265</v>
      </c>
      <c r="P199" s="1">
        <f t="shared" si="7"/>
        <v>57</v>
      </c>
    </row>
    <row r="200" spans="1:16" x14ac:dyDescent="0.25">
      <c r="A200" s="5">
        <v>125</v>
      </c>
      <c r="B200" s="18" t="s">
        <v>0</v>
      </c>
      <c r="C200" s="1" t="s">
        <v>5</v>
      </c>
      <c r="F200" s="6">
        <v>1</v>
      </c>
      <c r="I200" s="5">
        <f t="shared" si="6"/>
        <v>1</v>
      </c>
      <c r="J200" s="1">
        <f>VLOOKUP(A200,'Deployment Ct Data'!A:K,7,FALSE)</f>
        <v>26.667999999999999</v>
      </c>
      <c r="K200" s="1">
        <f>VLOOKUP(A200,'Deployment Ct Data'!A:K,10,FALSE)</f>
        <v>2.9269999999999996</v>
      </c>
      <c r="L200" s="1">
        <f>VLOOKUP(A200,'Deployment Ct Data'!A:K,8,FALSE)</f>
        <v>26.547000000000001</v>
      </c>
      <c r="M200" s="1">
        <f>VLOOKUP(A200,'Deployment Ct Data'!A:K,11,FALSE)</f>
        <v>3.0479999999999983</v>
      </c>
      <c r="N200" s="1">
        <f>VLOOKUP(A200,'Deployment Ct Data'!A:K,9,FALSE)</f>
        <v>27.071999999999999</v>
      </c>
      <c r="O200" s="4">
        <f>VLOOKUP(A200,'Deployment Ct Data'!A:K,2,FALSE)</f>
        <v>44265</v>
      </c>
      <c r="P200" s="1">
        <f t="shared" si="7"/>
        <v>57</v>
      </c>
    </row>
    <row r="201" spans="1:16" x14ac:dyDescent="0.25">
      <c r="A201" s="5">
        <v>301</v>
      </c>
      <c r="B201" s="1" t="s">
        <v>0</v>
      </c>
      <c r="C201" s="1" t="s">
        <v>5</v>
      </c>
      <c r="F201" s="6">
        <v>1</v>
      </c>
      <c r="I201" s="5">
        <f t="shared" si="6"/>
        <v>1</v>
      </c>
      <c r="J201" s="1">
        <f>VLOOKUP(A201,'Deployment Ct Data'!A:K,7,FALSE)</f>
        <v>27.388000000000002</v>
      </c>
      <c r="K201" s="1">
        <f>VLOOKUP(A201,'Deployment Ct Data'!A:K,10,FALSE)</f>
        <v>4.036999999999999</v>
      </c>
      <c r="L201" s="1">
        <f>VLOOKUP(A201,'Deployment Ct Data'!A:K,8,FALSE)</f>
        <v>28.158999999999999</v>
      </c>
      <c r="M201" s="1">
        <f>VLOOKUP(A201,'Deployment Ct Data'!A:K,11,FALSE)</f>
        <v>3.2660000000000018</v>
      </c>
      <c r="N201" s="1">
        <f>VLOOKUP(A201,'Deployment Ct Data'!A:K,9,FALSE)</f>
        <v>28.077999999999999</v>
      </c>
      <c r="O201" s="4">
        <f>VLOOKUP(A201,'Deployment Ct Data'!A:K,2,FALSE)</f>
        <v>44265</v>
      </c>
      <c r="P201" s="1">
        <f t="shared" si="7"/>
        <v>57</v>
      </c>
    </row>
    <row r="202" spans="1:16" x14ac:dyDescent="0.25">
      <c r="A202" s="5">
        <v>75</v>
      </c>
      <c r="B202" s="1" t="s">
        <v>0</v>
      </c>
      <c r="C202" s="1" t="s">
        <v>5</v>
      </c>
      <c r="E202" s="5"/>
      <c r="F202" s="6">
        <v>1</v>
      </c>
      <c r="I202" s="5">
        <f t="shared" si="6"/>
        <v>1</v>
      </c>
      <c r="J202" s="1">
        <f>VLOOKUP(A202,'Deployment Ct Data'!A:K,7,FALSE)</f>
        <v>32.273000000000003</v>
      </c>
      <c r="K202" s="1">
        <f>VLOOKUP(A202,'Deployment Ct Data'!A:K,10,FALSE)</f>
        <v>-1.6450000000000031</v>
      </c>
      <c r="L202" s="1">
        <f>VLOOKUP(A202,'Deployment Ct Data'!A:K,8,FALSE)</f>
        <v>33.255000000000003</v>
      </c>
      <c r="M202" s="1">
        <f>VLOOKUP(A202,'Deployment Ct Data'!A:K,11,FALSE)</f>
        <v>-2.6270000000000024</v>
      </c>
      <c r="N202" s="1">
        <f>VLOOKUP(A202,'Deployment Ct Data'!A:K,9,FALSE)</f>
        <v>35.061999999999998</v>
      </c>
      <c r="O202" s="4">
        <f>VLOOKUP(A202,'Deployment Ct Data'!A:K,2,FALSE)</f>
        <v>44265</v>
      </c>
      <c r="P202" s="1">
        <f t="shared" si="7"/>
        <v>57</v>
      </c>
    </row>
    <row r="203" spans="1:16" x14ac:dyDescent="0.25">
      <c r="A203" s="5">
        <v>71</v>
      </c>
      <c r="B203" s="1" t="s">
        <v>0</v>
      </c>
      <c r="C203" s="1" t="s">
        <v>5</v>
      </c>
      <c r="E203" s="5"/>
      <c r="F203" s="6">
        <v>1</v>
      </c>
      <c r="I203" s="5">
        <f t="shared" si="6"/>
        <v>1</v>
      </c>
      <c r="J203" s="1">
        <f>VLOOKUP(A203,'Deployment Ct Data'!A:K,7,FALSE)</f>
        <v>34.789000000000001</v>
      </c>
      <c r="K203" s="1">
        <f>VLOOKUP(A203,'Deployment Ct Data'!A:K,10,FALSE)</f>
        <v>-4.0570000000000022</v>
      </c>
      <c r="L203" s="1">
        <f>VLOOKUP(A203,'Deployment Ct Data'!A:K,8,FALSE)</f>
        <v>34.923999999999999</v>
      </c>
      <c r="M203" s="1">
        <f>VLOOKUP(A203,'Deployment Ct Data'!A:K,11,FALSE)</f>
        <v>-4.1920000000000002</v>
      </c>
      <c r="N203" s="1">
        <f>VLOOKUP(A203,'Deployment Ct Data'!A:K,9,FALSE)</f>
        <v>51</v>
      </c>
      <c r="O203" s="4">
        <f>VLOOKUP(A203,'Deployment Ct Data'!A:K,2,FALSE)</f>
        <v>44265</v>
      </c>
      <c r="P203" s="1">
        <f t="shared" si="7"/>
        <v>57</v>
      </c>
    </row>
    <row r="204" spans="1:16" x14ac:dyDescent="0.25">
      <c r="A204" s="5">
        <v>127</v>
      </c>
      <c r="B204" s="1" t="s">
        <v>0</v>
      </c>
      <c r="C204" s="1" t="s">
        <v>5</v>
      </c>
      <c r="E204" s="6"/>
      <c r="F204" s="6">
        <v>1</v>
      </c>
      <c r="I204" s="5">
        <f t="shared" si="6"/>
        <v>1</v>
      </c>
      <c r="J204" s="1">
        <f>VLOOKUP(A204,'Deployment Ct Data'!A:K,7,FALSE)</f>
        <v>46.984000000000002</v>
      </c>
      <c r="K204" s="1">
        <f>VLOOKUP(A204,'Deployment Ct Data'!A:K,10,FALSE)</f>
        <v>-16.333000000000002</v>
      </c>
      <c r="L204" s="1">
        <f>VLOOKUP(A204,'Deployment Ct Data'!A:K,8,FALSE)</f>
        <v>38.139000000000003</v>
      </c>
      <c r="M204" s="1">
        <f>VLOOKUP(A204,'Deployment Ct Data'!A:K,11,FALSE)</f>
        <v>-7.4880000000000031</v>
      </c>
      <c r="N204" s="1">
        <f>VLOOKUP(A204,'Deployment Ct Data'!A:K,9,FALSE)</f>
        <v>51</v>
      </c>
      <c r="O204" s="4">
        <f>VLOOKUP(A204,'Deployment Ct Data'!A:K,2,FALSE)</f>
        <v>44265</v>
      </c>
      <c r="P204" s="1">
        <f t="shared" si="7"/>
        <v>57</v>
      </c>
    </row>
    <row r="205" spans="1:16" x14ac:dyDescent="0.25">
      <c r="A205" s="5">
        <v>299</v>
      </c>
      <c r="B205" s="1" t="s">
        <v>0</v>
      </c>
      <c r="C205" s="1" t="s">
        <v>5</v>
      </c>
      <c r="F205" s="6">
        <v>1</v>
      </c>
      <c r="I205" s="5">
        <f t="shared" si="6"/>
        <v>1</v>
      </c>
      <c r="J205" s="1">
        <f>VLOOKUP(A205,'Deployment Ct Data'!A:K,7,FALSE)</f>
        <v>27.184999999999999</v>
      </c>
      <c r="K205" s="1">
        <f>VLOOKUP(A205,'Deployment Ct Data'!A:K,10,FALSE)</f>
        <v>1.1720000000000006</v>
      </c>
      <c r="L205" s="1">
        <f>VLOOKUP(A205,'Deployment Ct Data'!A:K,8,FALSE)</f>
        <v>27.914999999999999</v>
      </c>
      <c r="M205" s="1">
        <f>VLOOKUP(A205,'Deployment Ct Data'!A:K,11,FALSE)</f>
        <v>0.44200000000000017</v>
      </c>
      <c r="N205" s="1">
        <f>VLOOKUP(A205,'Deployment Ct Data'!A:K,9,FALSE)</f>
        <v>27.960999999999999</v>
      </c>
      <c r="O205" s="4">
        <f>VLOOKUP(A205,'Deployment Ct Data'!A:K,2,FALSE)</f>
        <v>44266</v>
      </c>
      <c r="P205" s="1">
        <f t="shared" si="7"/>
        <v>58</v>
      </c>
    </row>
    <row r="206" spans="1:16" x14ac:dyDescent="0.25">
      <c r="A206" s="5">
        <v>358</v>
      </c>
      <c r="B206" s="1" t="s">
        <v>0</v>
      </c>
      <c r="C206" s="1" t="s">
        <v>5</v>
      </c>
      <c r="F206" s="6">
        <v>1</v>
      </c>
      <c r="I206" s="5">
        <f t="shared" si="6"/>
        <v>1</v>
      </c>
      <c r="J206" s="1">
        <f>VLOOKUP(A206,'Deployment Ct Data'!A:K,7,FALSE)</f>
        <v>28.478999999999999</v>
      </c>
      <c r="K206" s="1">
        <f>VLOOKUP(A206,'Deployment Ct Data'!A:K,10,FALSE)</f>
        <v>0.84299999999999997</v>
      </c>
      <c r="L206" s="1">
        <f>VLOOKUP(A206,'Deployment Ct Data'!A:K,8,FALSE)</f>
        <v>29.908000000000001</v>
      </c>
      <c r="M206" s="1">
        <f>VLOOKUP(A206,'Deployment Ct Data'!A:K,11,FALSE)</f>
        <v>-0.58600000000000207</v>
      </c>
      <c r="N206" s="1">
        <f>VLOOKUP(A206,'Deployment Ct Data'!A:K,9,FALSE)</f>
        <v>29.623000000000001</v>
      </c>
      <c r="O206" s="4">
        <f>VLOOKUP(A206,'Deployment Ct Data'!A:K,2,FALSE)</f>
        <v>44266</v>
      </c>
      <c r="P206" s="1">
        <f t="shared" si="7"/>
        <v>58</v>
      </c>
    </row>
    <row r="207" spans="1:16" x14ac:dyDescent="0.25">
      <c r="A207" s="5">
        <v>89</v>
      </c>
      <c r="B207" s="1" t="s">
        <v>0</v>
      </c>
      <c r="C207" s="1" t="s">
        <v>5</v>
      </c>
      <c r="E207" s="18"/>
      <c r="F207" s="6">
        <v>1</v>
      </c>
      <c r="I207" s="5">
        <f t="shared" si="6"/>
        <v>1</v>
      </c>
      <c r="J207" s="1">
        <f>VLOOKUP(A207,'Deployment Ct Data'!A:K,7,FALSE)</f>
        <v>31.084</v>
      </c>
      <c r="K207" s="1">
        <f>VLOOKUP(A207,'Deployment Ct Data'!A:K,10,FALSE)</f>
        <v>-2.6989999999999981</v>
      </c>
      <c r="L207" s="1">
        <f>VLOOKUP(A207,'Deployment Ct Data'!A:K,8,FALSE)</f>
        <v>31.442</v>
      </c>
      <c r="M207" s="1">
        <f>VLOOKUP(A207,'Deployment Ct Data'!A:K,11,FALSE)</f>
        <v>-3.0569999999999986</v>
      </c>
      <c r="N207" s="1">
        <f>VLOOKUP(A207,'Deployment Ct Data'!A:K,9,FALSE)</f>
        <v>32.235999999999997</v>
      </c>
      <c r="O207" s="4">
        <f>VLOOKUP(A207,'Deployment Ct Data'!A:K,2,FALSE)</f>
        <v>44266</v>
      </c>
      <c r="P207" s="1">
        <f t="shared" si="7"/>
        <v>58</v>
      </c>
    </row>
    <row r="208" spans="1:16" x14ac:dyDescent="0.25">
      <c r="A208" s="5">
        <v>17</v>
      </c>
      <c r="B208" s="1" t="s">
        <v>0</v>
      </c>
      <c r="C208" s="1" t="s">
        <v>5</v>
      </c>
      <c r="F208" s="6">
        <v>1</v>
      </c>
      <c r="I208" s="5">
        <f t="shared" si="6"/>
        <v>1</v>
      </c>
      <c r="J208" s="1">
        <f>VLOOKUP(A208,'Deployment Ct Data'!A:K,7,FALSE)</f>
        <v>31.515999999999998</v>
      </c>
      <c r="K208" s="1">
        <f>VLOOKUP(A208,'Deployment Ct Data'!A:K,10,FALSE)</f>
        <v>-2.4789999999999992</v>
      </c>
      <c r="L208" s="1">
        <f>VLOOKUP(A208,'Deployment Ct Data'!A:K,8,FALSE)</f>
        <v>32.07</v>
      </c>
      <c r="M208" s="1">
        <f>VLOOKUP(A208,'Deployment Ct Data'!A:K,11,FALSE)</f>
        <v>-3.0330000000000013</v>
      </c>
      <c r="N208" s="1">
        <f>VLOOKUP(A208,'Deployment Ct Data'!A:K,9,FALSE)</f>
        <v>33.728000000000002</v>
      </c>
      <c r="O208" s="4">
        <f>VLOOKUP(A208,'Deployment Ct Data'!A:K,2,FALSE)</f>
        <v>44266</v>
      </c>
      <c r="P208" s="1">
        <f t="shared" si="7"/>
        <v>58</v>
      </c>
    </row>
    <row r="209" spans="1:16" x14ac:dyDescent="0.25">
      <c r="A209" s="5">
        <v>61</v>
      </c>
      <c r="B209" s="1" t="s">
        <v>0</v>
      </c>
      <c r="C209" s="1" t="s">
        <v>5</v>
      </c>
      <c r="F209" s="6">
        <v>1</v>
      </c>
      <c r="I209" s="5">
        <f t="shared" si="6"/>
        <v>1</v>
      </c>
      <c r="J209" s="1">
        <f>VLOOKUP(A209,'Deployment Ct Data'!A:K,7,FALSE)</f>
        <v>34.771000000000001</v>
      </c>
      <c r="K209" s="1">
        <f>VLOOKUP(A209,'Deployment Ct Data'!A:K,10,FALSE)</f>
        <v>-5.2800000000000011</v>
      </c>
      <c r="L209" s="1">
        <f>VLOOKUP(A209,'Deployment Ct Data'!A:K,8,FALSE)</f>
        <v>33.956000000000003</v>
      </c>
      <c r="M209" s="1">
        <f>VLOOKUP(A209,'Deployment Ct Data'!A:K,11,FALSE)</f>
        <v>-4.4650000000000034</v>
      </c>
      <c r="N209" s="1">
        <f>VLOOKUP(A209,'Deployment Ct Data'!A:K,9,FALSE)</f>
        <v>51</v>
      </c>
      <c r="O209" s="4">
        <f>VLOOKUP(A209,'Deployment Ct Data'!A:K,2,FALSE)</f>
        <v>44266</v>
      </c>
      <c r="P209" s="1">
        <f t="shared" si="7"/>
        <v>58</v>
      </c>
    </row>
    <row r="210" spans="1:16" x14ac:dyDescent="0.25">
      <c r="A210" s="5">
        <v>144</v>
      </c>
      <c r="B210" s="1" t="s">
        <v>0</v>
      </c>
      <c r="C210" s="1" t="s">
        <v>7</v>
      </c>
      <c r="D210" s="1" t="s">
        <v>5</v>
      </c>
      <c r="F210" s="5">
        <v>1</v>
      </c>
      <c r="I210" s="5">
        <f t="shared" si="6"/>
        <v>1</v>
      </c>
      <c r="J210" s="1">
        <f>VLOOKUP(A210,'Deployment Ct Data'!A:K,7,FALSE)</f>
        <v>38.417000000000002</v>
      </c>
      <c r="K210" s="1">
        <f>VLOOKUP(A210,'Deployment Ct Data'!A:K,10,FALSE)</f>
        <v>-9.3930000000000007</v>
      </c>
      <c r="L210" s="1">
        <f>VLOOKUP(A210,'Deployment Ct Data'!A:K,8,FALSE)</f>
        <v>35.593000000000004</v>
      </c>
      <c r="M210" s="1">
        <f>VLOOKUP(A210,'Deployment Ct Data'!A:K,11,FALSE)</f>
        <v>-6.5690000000000026</v>
      </c>
      <c r="N210" s="1">
        <f>VLOOKUP(A210,'Deployment Ct Data'!A:K,9,FALSE)</f>
        <v>51</v>
      </c>
      <c r="O210" s="4">
        <f>VLOOKUP(A210,'Deployment Ct Data'!A:K,2,FALSE)</f>
        <v>44266</v>
      </c>
      <c r="P210" s="1">
        <f t="shared" si="7"/>
        <v>58</v>
      </c>
    </row>
    <row r="211" spans="1:16" x14ac:dyDescent="0.25">
      <c r="A211" s="5">
        <v>179</v>
      </c>
      <c r="B211" s="1" t="s">
        <v>0</v>
      </c>
      <c r="C211" s="1" t="s">
        <v>5</v>
      </c>
      <c r="F211" s="6">
        <v>1</v>
      </c>
      <c r="I211" s="5">
        <f t="shared" si="6"/>
        <v>1</v>
      </c>
      <c r="J211" s="1">
        <f>VLOOKUP(A211,'Deployment Ct Data'!A:K,7,FALSE)</f>
        <v>51</v>
      </c>
      <c r="K211" s="1">
        <f>VLOOKUP(A211,'Deployment Ct Data'!A:K,10,FALSE)</f>
        <v>-21.968</v>
      </c>
      <c r="L211" s="1">
        <f>VLOOKUP(A211,'Deployment Ct Data'!A:K,8,FALSE)</f>
        <v>42.173000000000002</v>
      </c>
      <c r="M211" s="1">
        <f>VLOOKUP(A211,'Deployment Ct Data'!A:K,11,FALSE)</f>
        <v>-13.141000000000002</v>
      </c>
      <c r="N211" s="1">
        <f>VLOOKUP(A211,'Deployment Ct Data'!A:K,9,FALSE)</f>
        <v>51</v>
      </c>
      <c r="O211" s="4">
        <f>VLOOKUP(A211,'Deployment Ct Data'!A:K,2,FALSE)</f>
        <v>44266</v>
      </c>
      <c r="P211" s="1">
        <f t="shared" si="7"/>
        <v>58</v>
      </c>
    </row>
    <row r="212" spans="1:16" x14ac:dyDescent="0.25">
      <c r="A212" s="5">
        <v>45</v>
      </c>
      <c r="B212" s="1" t="s">
        <v>0</v>
      </c>
      <c r="C212" s="1" t="s">
        <v>5</v>
      </c>
      <c r="F212" s="6">
        <v>1</v>
      </c>
      <c r="I212" s="5">
        <f t="shared" si="6"/>
        <v>1</v>
      </c>
      <c r="J212" s="1">
        <f>VLOOKUP(A212,'Deployment Ct Data'!A:K,7,FALSE)</f>
        <v>21.338000000000001</v>
      </c>
      <c r="K212" s="1">
        <f>VLOOKUP(A212,'Deployment Ct Data'!A:K,10,FALSE)</f>
        <v>17.643999999999998</v>
      </c>
      <c r="L212" s="1">
        <f>VLOOKUP(A212,'Deployment Ct Data'!A:K,8,FALSE)</f>
        <v>22.253</v>
      </c>
      <c r="M212" s="1">
        <f>VLOOKUP(A212,'Deployment Ct Data'!A:K,11,FALSE)</f>
        <v>16.728999999999999</v>
      </c>
      <c r="N212" s="1">
        <f>VLOOKUP(A212,'Deployment Ct Data'!A:K,9,FALSE)</f>
        <v>21.831</v>
      </c>
      <c r="O212" s="4">
        <f>VLOOKUP(A212,'Deployment Ct Data'!A:K,2,FALSE)</f>
        <v>44267</v>
      </c>
      <c r="P212" s="1">
        <f t="shared" si="7"/>
        <v>59</v>
      </c>
    </row>
    <row r="213" spans="1:16" x14ac:dyDescent="0.25">
      <c r="A213" s="5">
        <v>258</v>
      </c>
      <c r="B213" s="1" t="s">
        <v>0</v>
      </c>
      <c r="C213" s="1" t="s">
        <v>5</v>
      </c>
      <c r="F213" s="6">
        <v>1</v>
      </c>
      <c r="I213" s="5">
        <f t="shared" si="6"/>
        <v>1</v>
      </c>
      <c r="J213" s="1">
        <f>VLOOKUP(A213,'Deployment Ct Data'!A:K,7,FALSE)</f>
        <v>28.542000000000002</v>
      </c>
      <c r="K213" s="1">
        <f>VLOOKUP(A213,'Deployment Ct Data'!A:K,10,FALSE)</f>
        <v>1.6139999999999972</v>
      </c>
      <c r="L213" s="1">
        <f>VLOOKUP(A213,'Deployment Ct Data'!A:K,8,FALSE)</f>
        <v>30.119</v>
      </c>
      <c r="M213" s="1">
        <f>VLOOKUP(A213,'Deployment Ct Data'!A:K,11,FALSE)</f>
        <v>3.6999999999999034E-2</v>
      </c>
      <c r="N213" s="1">
        <f>VLOOKUP(A213,'Deployment Ct Data'!A:K,9,FALSE)</f>
        <v>31.893999999999998</v>
      </c>
      <c r="O213" s="4">
        <f>VLOOKUP(A213,'Deployment Ct Data'!A:K,2,FALSE)</f>
        <v>44267</v>
      </c>
      <c r="P213" s="1">
        <f t="shared" si="7"/>
        <v>59</v>
      </c>
    </row>
    <row r="214" spans="1:16" x14ac:dyDescent="0.25">
      <c r="A214" s="5">
        <v>339</v>
      </c>
      <c r="B214" s="1" t="s">
        <v>0</v>
      </c>
      <c r="C214" s="1" t="s">
        <v>5</v>
      </c>
      <c r="F214" s="6">
        <v>1</v>
      </c>
      <c r="I214" s="5">
        <f t="shared" si="6"/>
        <v>1</v>
      </c>
      <c r="J214" s="1">
        <f>VLOOKUP(A214,'Deployment Ct Data'!A:K,7,FALSE)</f>
        <v>29.151</v>
      </c>
      <c r="K214" s="1">
        <f>VLOOKUP(A214,'Deployment Ct Data'!A:K,10,FALSE)</f>
        <v>1.0620000000000012</v>
      </c>
      <c r="L214" s="1">
        <f>VLOOKUP(A214,'Deployment Ct Data'!A:K,8,FALSE)</f>
        <v>31.335999999999999</v>
      </c>
      <c r="M214" s="1">
        <f>VLOOKUP(A214,'Deployment Ct Data'!A:K,11,FALSE)</f>
        <v>-1.1229999999999976</v>
      </c>
      <c r="N214" s="1">
        <f>VLOOKUP(A214,'Deployment Ct Data'!A:K,9,FALSE)</f>
        <v>33.073999999999998</v>
      </c>
      <c r="O214" s="4">
        <f>VLOOKUP(A214,'Deployment Ct Data'!A:K,2,FALSE)</f>
        <v>44267</v>
      </c>
      <c r="P214" s="1">
        <f t="shared" si="7"/>
        <v>59</v>
      </c>
    </row>
    <row r="215" spans="1:16" x14ac:dyDescent="0.25">
      <c r="A215" s="5">
        <v>82</v>
      </c>
      <c r="B215" s="1" t="s">
        <v>0</v>
      </c>
      <c r="C215" s="1" t="s">
        <v>5</v>
      </c>
      <c r="F215" s="6">
        <v>1</v>
      </c>
      <c r="I215" s="5">
        <f t="shared" si="6"/>
        <v>1</v>
      </c>
      <c r="J215" s="1">
        <f>VLOOKUP(A215,'Deployment Ct Data'!A:K,7,FALSE)</f>
        <v>30.201000000000001</v>
      </c>
      <c r="K215" s="1">
        <f>VLOOKUP(A215,'Deployment Ct Data'!A:K,10,FALSE)</f>
        <v>7.661999999999999</v>
      </c>
      <c r="L215" s="1">
        <f>VLOOKUP(A215,'Deployment Ct Data'!A:K,8,FALSE)</f>
        <v>31.527000000000001</v>
      </c>
      <c r="M215" s="1">
        <f>VLOOKUP(A215,'Deployment Ct Data'!A:K,11,FALSE)</f>
        <v>6.3359999999999985</v>
      </c>
      <c r="N215" s="1">
        <f>VLOOKUP(A215,'Deployment Ct Data'!A:K,9,FALSE)</f>
        <v>32.418999999999997</v>
      </c>
      <c r="O215" s="4">
        <f>VLOOKUP(A215,'Deployment Ct Data'!A:K,2,FALSE)</f>
        <v>44267</v>
      </c>
      <c r="P215" s="1">
        <f t="shared" si="7"/>
        <v>59</v>
      </c>
    </row>
    <row r="216" spans="1:16" x14ac:dyDescent="0.25">
      <c r="A216" s="5">
        <v>340</v>
      </c>
      <c r="B216" s="1" t="s">
        <v>0</v>
      </c>
      <c r="C216" s="1" t="s">
        <v>5</v>
      </c>
      <c r="F216" s="6">
        <v>1</v>
      </c>
      <c r="I216" s="5">
        <f t="shared" si="6"/>
        <v>1</v>
      </c>
      <c r="J216" s="1">
        <f>VLOOKUP(A216,'Deployment Ct Data'!A:K,7,FALSE)</f>
        <v>31.059000000000001</v>
      </c>
      <c r="K216" s="1">
        <f>VLOOKUP(A216,'Deployment Ct Data'!A:K,10,FALSE)</f>
        <v>-1.458000000000002</v>
      </c>
      <c r="L216" s="1">
        <f>VLOOKUP(A216,'Deployment Ct Data'!A:K,8,FALSE)</f>
        <v>31.498999999999999</v>
      </c>
      <c r="M216" s="1">
        <f>VLOOKUP(A216,'Deployment Ct Data'!A:K,11,FALSE)</f>
        <v>-1.8979999999999997</v>
      </c>
      <c r="N216" s="1">
        <f>VLOOKUP(A216,'Deployment Ct Data'!A:K,9,FALSE)</f>
        <v>33.911000000000001</v>
      </c>
      <c r="O216" s="4">
        <f>VLOOKUP(A216,'Deployment Ct Data'!A:K,2,FALSE)</f>
        <v>44267</v>
      </c>
      <c r="P216" s="1">
        <f t="shared" si="7"/>
        <v>59</v>
      </c>
    </row>
    <row r="217" spans="1:16" x14ac:dyDescent="0.25">
      <c r="A217" s="5">
        <v>192</v>
      </c>
      <c r="B217" s="1" t="s">
        <v>0</v>
      </c>
      <c r="C217" s="1" t="s">
        <v>5</v>
      </c>
      <c r="F217" s="6">
        <v>1</v>
      </c>
      <c r="I217" s="5">
        <f t="shared" si="6"/>
        <v>1</v>
      </c>
      <c r="J217" s="1">
        <f>VLOOKUP(A217,'Deployment Ct Data'!A:K,7,FALSE)</f>
        <v>31.6</v>
      </c>
      <c r="K217" s="1">
        <f>VLOOKUP(A217,'Deployment Ct Data'!A:K,10,FALSE)</f>
        <v>-1.3030000000000008</v>
      </c>
      <c r="L217" s="1">
        <f>VLOOKUP(A217,'Deployment Ct Data'!A:K,8,FALSE)</f>
        <v>31.974</v>
      </c>
      <c r="M217" s="1">
        <f>VLOOKUP(A217,'Deployment Ct Data'!A:K,11,FALSE)</f>
        <v>-1.6769999999999996</v>
      </c>
      <c r="N217" s="1">
        <f>VLOOKUP(A217,'Deployment Ct Data'!A:K,9,FALSE)</f>
        <v>36.429000000000002</v>
      </c>
      <c r="O217" s="4">
        <f>VLOOKUP(A217,'Deployment Ct Data'!A:K,2,FALSE)</f>
        <v>44267</v>
      </c>
      <c r="P217" s="1">
        <f t="shared" si="7"/>
        <v>59</v>
      </c>
    </row>
    <row r="218" spans="1:16" x14ac:dyDescent="0.25">
      <c r="A218" s="5">
        <v>137</v>
      </c>
      <c r="B218" s="1" t="s">
        <v>0</v>
      </c>
      <c r="C218" s="1" t="s">
        <v>5</v>
      </c>
      <c r="F218" s="6">
        <v>1</v>
      </c>
      <c r="I218" s="5">
        <f t="shared" si="6"/>
        <v>1</v>
      </c>
      <c r="J218" s="1">
        <f>VLOOKUP(A218,'Deployment Ct Data'!A:K,7,FALSE)</f>
        <v>31.899000000000001</v>
      </c>
      <c r="K218" s="1">
        <f>VLOOKUP(A218,'Deployment Ct Data'!A:K,10,FALSE)</f>
        <v>-0.74099999999999966</v>
      </c>
      <c r="L218" s="1">
        <f>VLOOKUP(A218,'Deployment Ct Data'!A:K,8,FALSE)</f>
        <v>32.145000000000003</v>
      </c>
      <c r="M218" s="1">
        <f>VLOOKUP(A218,'Deployment Ct Data'!A:K,11,FALSE)</f>
        <v>-0.98700000000000188</v>
      </c>
      <c r="N218" s="1">
        <f>VLOOKUP(A218,'Deployment Ct Data'!A:K,9,FALSE)</f>
        <v>38.962000000000003</v>
      </c>
      <c r="O218" s="4">
        <f>VLOOKUP(A218,'Deployment Ct Data'!A:K,2,FALSE)</f>
        <v>44267</v>
      </c>
      <c r="P218" s="1">
        <f t="shared" si="7"/>
        <v>59</v>
      </c>
    </row>
    <row r="219" spans="1:16" x14ac:dyDescent="0.25">
      <c r="A219" s="5">
        <v>23</v>
      </c>
      <c r="B219" s="1" t="s">
        <v>0</v>
      </c>
      <c r="C219" s="1" t="s">
        <v>5</v>
      </c>
      <c r="F219" s="6">
        <v>1</v>
      </c>
      <c r="I219" s="5">
        <f t="shared" si="6"/>
        <v>1</v>
      </c>
      <c r="J219" s="1">
        <f>VLOOKUP(A219,'Deployment Ct Data'!A:K,7,FALSE)</f>
        <v>31.963999999999999</v>
      </c>
      <c r="K219" s="1">
        <f>VLOOKUP(A219,'Deployment Ct Data'!A:K,10,FALSE)</f>
        <v>-2.3919999999999995</v>
      </c>
      <c r="L219" s="1">
        <f>VLOOKUP(A219,'Deployment Ct Data'!A:K,8,FALSE)</f>
        <v>34.384</v>
      </c>
      <c r="M219" s="1">
        <f>VLOOKUP(A219,'Deployment Ct Data'!A:K,11,FALSE)</f>
        <v>-4.8120000000000012</v>
      </c>
      <c r="N219" s="1">
        <f>VLOOKUP(A219,'Deployment Ct Data'!A:K,9,FALSE)</f>
        <v>51</v>
      </c>
      <c r="O219" s="4">
        <f>VLOOKUP(A219,'Deployment Ct Data'!A:K,2,FALSE)</f>
        <v>44267</v>
      </c>
      <c r="P219" s="1">
        <f t="shared" si="7"/>
        <v>59</v>
      </c>
    </row>
    <row r="220" spans="1:16" x14ac:dyDescent="0.25">
      <c r="A220" s="5">
        <v>132</v>
      </c>
      <c r="B220" s="1" t="s">
        <v>0</v>
      </c>
      <c r="C220" s="1" t="s">
        <v>5</v>
      </c>
      <c r="F220" s="6">
        <v>1</v>
      </c>
      <c r="I220" s="5">
        <f t="shared" si="6"/>
        <v>1</v>
      </c>
      <c r="J220" s="1">
        <f>VLOOKUP(A220,'Deployment Ct Data'!A:K,7,FALSE)</f>
        <v>37.222999999999999</v>
      </c>
      <c r="K220" s="1">
        <f>VLOOKUP(A220,'Deployment Ct Data'!A:K,10,FALSE)</f>
        <v>-7.3499999999999979</v>
      </c>
      <c r="L220" s="1">
        <f>VLOOKUP(A220,'Deployment Ct Data'!A:K,8,FALSE)</f>
        <v>36.204999999999998</v>
      </c>
      <c r="M220" s="1">
        <f>VLOOKUP(A220,'Deployment Ct Data'!A:K,11,FALSE)</f>
        <v>-6.3319999999999972</v>
      </c>
      <c r="N220" s="1">
        <f>VLOOKUP(A220,'Deployment Ct Data'!A:K,9,FALSE)</f>
        <v>51</v>
      </c>
      <c r="O220" s="4">
        <f>VLOOKUP(A220,'Deployment Ct Data'!A:K,2,FALSE)</f>
        <v>44267</v>
      </c>
      <c r="P220" s="1">
        <f t="shared" si="7"/>
        <v>59</v>
      </c>
    </row>
    <row r="221" spans="1:16" x14ac:dyDescent="0.25">
      <c r="A221" s="5">
        <v>316</v>
      </c>
      <c r="B221" s="3" t="s">
        <v>0</v>
      </c>
      <c r="C221" s="3" t="s">
        <v>5</v>
      </c>
      <c r="D221" s="3"/>
      <c r="F221" s="6">
        <v>1</v>
      </c>
      <c r="I221" s="5">
        <f t="shared" si="6"/>
        <v>1</v>
      </c>
      <c r="J221" s="1">
        <f>VLOOKUP(A221,'Deployment Ct Data'!A:K,7,FALSE)</f>
        <v>31.513999999999999</v>
      </c>
      <c r="K221" s="1">
        <f>VLOOKUP(A221,'Deployment Ct Data'!A:K,10,FALSE)</f>
        <v>0.35999999999999943</v>
      </c>
      <c r="L221" s="1">
        <f>VLOOKUP(A221,'Deployment Ct Data'!A:K,8,FALSE)</f>
        <v>31.6</v>
      </c>
      <c r="M221" s="1">
        <f>VLOOKUP(A221,'Deployment Ct Data'!A:K,11,FALSE)</f>
        <v>0.27399999999999736</v>
      </c>
      <c r="N221" s="1">
        <f>VLOOKUP(A221,'Deployment Ct Data'!A:K,9,FALSE)</f>
        <v>33.317999999999998</v>
      </c>
      <c r="O221" s="4">
        <f>VLOOKUP(A221,'Deployment Ct Data'!A:K,2,FALSE)</f>
        <v>44268</v>
      </c>
      <c r="P221" s="1">
        <f t="shared" si="7"/>
        <v>60</v>
      </c>
    </row>
    <row r="222" spans="1:16" x14ac:dyDescent="0.25">
      <c r="A222" s="5">
        <v>328</v>
      </c>
      <c r="B222" s="3" t="s">
        <v>0</v>
      </c>
      <c r="C222" s="3" t="s">
        <v>5</v>
      </c>
      <c r="D222" s="3"/>
      <c r="E222" s="5"/>
      <c r="F222" s="6">
        <v>1</v>
      </c>
      <c r="I222" s="5">
        <f t="shared" si="6"/>
        <v>1</v>
      </c>
      <c r="J222" s="1">
        <f>VLOOKUP(A222,'Deployment Ct Data'!A:K,7,FALSE)</f>
        <v>37.634</v>
      </c>
      <c r="K222" s="1">
        <f>VLOOKUP(A222,'Deployment Ct Data'!A:K,10,FALSE)</f>
        <v>-5.7560000000000002</v>
      </c>
      <c r="L222" s="1">
        <f>VLOOKUP(A222,'Deployment Ct Data'!A:K,8,FALSE)</f>
        <v>39.326000000000001</v>
      </c>
      <c r="M222" s="1">
        <f>VLOOKUP(A222,'Deployment Ct Data'!A:K,11,FALSE)</f>
        <v>-7.4480000000000004</v>
      </c>
      <c r="N222" s="1">
        <f>VLOOKUP(A222,'Deployment Ct Data'!A:K,9,FALSE)</f>
        <v>51</v>
      </c>
      <c r="O222" s="4">
        <f>VLOOKUP(A222,'Deployment Ct Data'!A:K,2,FALSE)</f>
        <v>44268</v>
      </c>
      <c r="P222" s="1">
        <f t="shared" si="7"/>
        <v>60</v>
      </c>
    </row>
    <row r="223" spans="1:16" x14ac:dyDescent="0.25">
      <c r="A223" s="5">
        <v>322</v>
      </c>
      <c r="B223" s="3" t="s">
        <v>0</v>
      </c>
      <c r="C223" s="3" t="s">
        <v>5</v>
      </c>
      <c r="D223" s="3"/>
      <c r="E223" s="5"/>
      <c r="F223" s="6">
        <v>1</v>
      </c>
      <c r="I223" s="5">
        <f t="shared" si="6"/>
        <v>1</v>
      </c>
      <c r="J223" s="1">
        <f>VLOOKUP(A223,'Deployment Ct Data'!A:K,7,FALSE)</f>
        <v>40.655000000000001</v>
      </c>
      <c r="K223" s="1">
        <f>VLOOKUP(A223,'Deployment Ct Data'!A:K,10,FALSE)</f>
        <v>-8.7200000000000024</v>
      </c>
      <c r="L223" s="1">
        <f>VLOOKUP(A223,'Deployment Ct Data'!A:K,8,FALSE)</f>
        <v>41.887</v>
      </c>
      <c r="M223" s="1">
        <f>VLOOKUP(A223,'Deployment Ct Data'!A:K,11,FALSE)</f>
        <v>-9.9520000000000017</v>
      </c>
      <c r="N223" s="1">
        <f>VLOOKUP(A223,'Deployment Ct Data'!A:K,9,FALSE)</f>
        <v>51</v>
      </c>
      <c r="O223" s="4">
        <f>VLOOKUP(A223,'Deployment Ct Data'!A:K,2,FALSE)</f>
        <v>44268</v>
      </c>
      <c r="P223" s="1">
        <f t="shared" si="7"/>
        <v>60</v>
      </c>
    </row>
    <row r="224" spans="1:16" x14ac:dyDescent="0.25">
      <c r="A224" s="5">
        <v>342</v>
      </c>
      <c r="B224" s="3" t="s">
        <v>0</v>
      </c>
      <c r="C224" s="3" t="s">
        <v>5</v>
      </c>
      <c r="D224" s="3"/>
      <c r="E224" s="5"/>
      <c r="F224" s="6">
        <v>1</v>
      </c>
      <c r="I224" s="5">
        <f t="shared" si="6"/>
        <v>1</v>
      </c>
      <c r="J224" s="1">
        <f>VLOOKUP(A224,'Deployment Ct Data'!A:K,7,FALSE)</f>
        <v>51</v>
      </c>
      <c r="K224" s="1">
        <f>VLOOKUP(A224,'Deployment Ct Data'!A:K,10,FALSE)</f>
        <v>-16.192</v>
      </c>
      <c r="L224" s="1">
        <f>VLOOKUP(A224,'Deployment Ct Data'!A:K,8,FALSE)</f>
        <v>45.694000000000003</v>
      </c>
      <c r="M224" s="1">
        <f>VLOOKUP(A224,'Deployment Ct Data'!A:K,11,FALSE)</f>
        <v>-10.886000000000003</v>
      </c>
      <c r="N224" s="1">
        <f>VLOOKUP(A224,'Deployment Ct Data'!A:K,9,FALSE)</f>
        <v>51</v>
      </c>
      <c r="O224" s="4">
        <f>VLOOKUP(A224,'Deployment Ct Data'!A:K,2,FALSE)</f>
        <v>44268</v>
      </c>
      <c r="P224" s="1">
        <f t="shared" si="7"/>
        <v>60</v>
      </c>
    </row>
    <row r="225" spans="1:16" x14ac:dyDescent="0.25">
      <c r="A225" s="5">
        <v>201</v>
      </c>
      <c r="B225" s="3" t="s">
        <v>0</v>
      </c>
      <c r="C225" s="3" t="s">
        <v>5</v>
      </c>
      <c r="D225" s="3"/>
      <c r="E225" s="5"/>
      <c r="F225" s="6">
        <v>1</v>
      </c>
      <c r="I225" s="5">
        <f t="shared" si="6"/>
        <v>1</v>
      </c>
      <c r="J225" s="1">
        <f>VLOOKUP(A225,'Deployment Ct Data'!A:K,7,FALSE)</f>
        <v>51</v>
      </c>
      <c r="K225" s="1">
        <f>VLOOKUP(A225,'Deployment Ct Data'!A:K,10,FALSE)</f>
        <v>-19.515000000000001</v>
      </c>
      <c r="L225" s="1">
        <f>VLOOKUP(A225,'Deployment Ct Data'!A:K,8,FALSE)</f>
        <v>51</v>
      </c>
      <c r="M225" s="1">
        <f>VLOOKUP(A225,'Deployment Ct Data'!A:K,11,FALSE)</f>
        <v>-19.515000000000001</v>
      </c>
      <c r="N225" s="1">
        <f>VLOOKUP(A225,'Deployment Ct Data'!A:K,9,FALSE)</f>
        <v>51</v>
      </c>
      <c r="O225" s="4">
        <f>VLOOKUP(A225,'Deployment Ct Data'!A:K,2,FALSE)</f>
        <v>44268</v>
      </c>
      <c r="P225" s="1">
        <f t="shared" si="7"/>
        <v>60</v>
      </c>
    </row>
    <row r="226" spans="1:16" x14ac:dyDescent="0.25">
      <c r="A226" s="5">
        <v>25</v>
      </c>
      <c r="B226" s="3" t="s">
        <v>0</v>
      </c>
      <c r="C226" s="3" t="s">
        <v>5</v>
      </c>
      <c r="D226" s="3"/>
      <c r="F226" s="6">
        <v>1</v>
      </c>
      <c r="I226" s="5">
        <f t="shared" si="6"/>
        <v>1</v>
      </c>
      <c r="J226" s="1">
        <f>VLOOKUP(A226,'Deployment Ct Data'!A:K,7,FALSE)</f>
        <v>26.872</v>
      </c>
      <c r="K226" s="1">
        <f>VLOOKUP(A226,'Deployment Ct Data'!A:K,10,FALSE)</f>
        <v>5.5829999999999984</v>
      </c>
      <c r="L226" s="1">
        <f>VLOOKUP(A226,'Deployment Ct Data'!A:K,8,FALSE)</f>
        <v>27.111000000000001</v>
      </c>
      <c r="M226" s="1">
        <f>VLOOKUP(A226,'Deployment Ct Data'!A:K,11,FALSE)</f>
        <v>5.3439999999999976</v>
      </c>
      <c r="N226" s="1">
        <f>VLOOKUP(A226,'Deployment Ct Data'!A:K,9,FALSE)</f>
        <v>27.553999999999998</v>
      </c>
      <c r="O226" s="4">
        <f>VLOOKUP(A226,'Deployment Ct Data'!A:K,2,FALSE)</f>
        <v>44270</v>
      </c>
      <c r="P226" s="1">
        <f t="shared" si="7"/>
        <v>62</v>
      </c>
    </row>
    <row r="227" spans="1:16" x14ac:dyDescent="0.25">
      <c r="A227" s="5">
        <v>367</v>
      </c>
      <c r="B227" s="3" t="s">
        <v>0</v>
      </c>
      <c r="C227" s="3" t="s">
        <v>5</v>
      </c>
      <c r="D227" s="3"/>
      <c r="F227" s="6">
        <v>1</v>
      </c>
      <c r="I227" s="5">
        <f t="shared" si="6"/>
        <v>1</v>
      </c>
      <c r="J227" s="1">
        <f>VLOOKUP(A227,'Deployment Ct Data'!A:K,7,FALSE)</f>
        <v>25.718</v>
      </c>
      <c r="K227" s="1">
        <f>VLOOKUP(A227,'Deployment Ct Data'!A:K,10,FALSE)</f>
        <v>5.0219999999999985</v>
      </c>
      <c r="L227" s="1">
        <f>VLOOKUP(A227,'Deployment Ct Data'!A:K,8,FALSE)</f>
        <v>26.634</v>
      </c>
      <c r="M227" s="1">
        <f>VLOOKUP(A227,'Deployment Ct Data'!A:K,11,FALSE)</f>
        <v>4.1059999999999981</v>
      </c>
      <c r="N227" s="1">
        <f>VLOOKUP(A227,'Deployment Ct Data'!A:K,9,FALSE)</f>
        <v>26.949000000000002</v>
      </c>
      <c r="O227" s="4">
        <f>VLOOKUP(A227,'Deployment Ct Data'!A:K,2,FALSE)</f>
        <v>44271</v>
      </c>
      <c r="P227" s="1">
        <f t="shared" si="7"/>
        <v>63</v>
      </c>
    </row>
    <row r="228" spans="1:16" x14ac:dyDescent="0.25">
      <c r="A228" s="5">
        <v>7</v>
      </c>
      <c r="B228" s="3" t="s">
        <v>0</v>
      </c>
      <c r="C228" s="3" t="s">
        <v>5</v>
      </c>
      <c r="D228" s="3"/>
      <c r="F228" s="6">
        <v>1</v>
      </c>
      <c r="I228" s="5">
        <f t="shared" si="6"/>
        <v>1</v>
      </c>
      <c r="J228" s="1">
        <f>VLOOKUP(A228,'Deployment Ct Data'!A:K,7,FALSE)</f>
        <v>27.395</v>
      </c>
      <c r="K228" s="1">
        <f>VLOOKUP(A228,'Deployment Ct Data'!A:K,10,FALSE)</f>
        <v>5.0479999999999983</v>
      </c>
      <c r="L228" s="1">
        <f>VLOOKUP(A228,'Deployment Ct Data'!A:K,8,FALSE)</f>
        <v>28.14</v>
      </c>
      <c r="M228" s="1">
        <f>VLOOKUP(A228,'Deployment Ct Data'!A:K,11,FALSE)</f>
        <v>4.3029999999999973</v>
      </c>
      <c r="N228" s="1">
        <f>VLOOKUP(A228,'Deployment Ct Data'!A:K,9,FALSE)</f>
        <v>28.544</v>
      </c>
      <c r="O228" s="4">
        <f>VLOOKUP(A228,'Deployment Ct Data'!A:K,2,FALSE)</f>
        <v>44271</v>
      </c>
      <c r="P228" s="1">
        <f t="shared" si="7"/>
        <v>63</v>
      </c>
    </row>
    <row r="229" spans="1:16" x14ac:dyDescent="0.25">
      <c r="A229" s="5">
        <v>21</v>
      </c>
      <c r="B229" s="3" t="s">
        <v>0</v>
      </c>
      <c r="C229" s="3" t="s">
        <v>5</v>
      </c>
      <c r="D229" s="3"/>
      <c r="E229" s="18"/>
      <c r="F229" s="6">
        <v>1</v>
      </c>
      <c r="I229" s="5">
        <f t="shared" si="6"/>
        <v>1</v>
      </c>
      <c r="J229" s="1">
        <f>VLOOKUP(A229,'Deployment Ct Data'!A:K,7,FALSE)</f>
        <v>27.524999999999999</v>
      </c>
      <c r="K229" s="1">
        <f>VLOOKUP(A229,'Deployment Ct Data'!A:K,10,FALSE)</f>
        <v>10.358000000000004</v>
      </c>
      <c r="L229" s="1">
        <f>VLOOKUP(A229,'Deployment Ct Data'!A:K,8,FALSE)</f>
        <v>28.495999999999999</v>
      </c>
      <c r="M229" s="1">
        <f>VLOOKUP(A229,'Deployment Ct Data'!A:K,11,FALSE)</f>
        <v>9.387000000000004</v>
      </c>
      <c r="N229" s="1">
        <f>VLOOKUP(A229,'Deployment Ct Data'!A:K,9,FALSE)</f>
        <v>27.975999999999999</v>
      </c>
      <c r="O229" s="4">
        <f>VLOOKUP(A229,'Deployment Ct Data'!A:K,2,FALSE)</f>
        <v>44271</v>
      </c>
      <c r="P229" s="1">
        <f t="shared" si="7"/>
        <v>63</v>
      </c>
    </row>
    <row r="230" spans="1:16" x14ac:dyDescent="0.25">
      <c r="A230" s="5">
        <v>109</v>
      </c>
      <c r="B230" s="3" t="s">
        <v>0</v>
      </c>
      <c r="C230" s="3" t="s">
        <v>5</v>
      </c>
      <c r="D230" s="3"/>
      <c r="E230" s="18"/>
      <c r="F230" s="6">
        <v>1</v>
      </c>
      <c r="I230" s="5">
        <f t="shared" si="6"/>
        <v>1</v>
      </c>
      <c r="J230" s="1">
        <f>VLOOKUP(A230,'Deployment Ct Data'!A:K,7,FALSE)</f>
        <v>28.718</v>
      </c>
      <c r="K230" s="1">
        <f>VLOOKUP(A230,'Deployment Ct Data'!A:K,10,FALSE)</f>
        <v>1.5869999999999997</v>
      </c>
      <c r="L230" s="1">
        <f>VLOOKUP(A230,'Deployment Ct Data'!A:K,8,FALSE)</f>
        <v>29.613</v>
      </c>
      <c r="M230" s="1">
        <f>VLOOKUP(A230,'Deployment Ct Data'!A:K,11,FALSE)</f>
        <v>0.69200000000000017</v>
      </c>
      <c r="N230" s="1">
        <f>VLOOKUP(A230,'Deployment Ct Data'!A:K,9,FALSE)</f>
        <v>29.946999999999999</v>
      </c>
      <c r="O230" s="4">
        <f>VLOOKUP(A230,'Deployment Ct Data'!A:K,2,FALSE)</f>
        <v>44271</v>
      </c>
      <c r="P230" s="1">
        <f t="shared" si="7"/>
        <v>63</v>
      </c>
    </row>
    <row r="231" spans="1:16" x14ac:dyDescent="0.25">
      <c r="A231" s="5">
        <v>139</v>
      </c>
      <c r="B231" s="3" t="s">
        <v>0</v>
      </c>
      <c r="C231" s="3" t="s">
        <v>5</v>
      </c>
      <c r="D231" s="3"/>
      <c r="E231" s="5"/>
      <c r="F231" s="6">
        <v>1</v>
      </c>
      <c r="I231" s="5">
        <f t="shared" si="6"/>
        <v>1</v>
      </c>
      <c r="J231" s="1">
        <f>VLOOKUP(A231,'Deployment Ct Data'!A:K,7,FALSE)</f>
        <v>29.498000000000001</v>
      </c>
      <c r="K231" s="1">
        <f>VLOOKUP(A231,'Deployment Ct Data'!A:K,10,FALSE)</f>
        <v>1.7749999999999986</v>
      </c>
      <c r="L231" s="1">
        <f>VLOOKUP(A231,'Deployment Ct Data'!A:K,8,FALSE)</f>
        <v>31.227</v>
      </c>
      <c r="M231" s="1">
        <f>VLOOKUP(A231,'Deployment Ct Data'!A:K,11,FALSE)</f>
        <v>4.5999999999999375E-2</v>
      </c>
      <c r="N231" s="1">
        <f>VLOOKUP(A231,'Deployment Ct Data'!A:K,9,FALSE)</f>
        <v>33.329000000000001</v>
      </c>
      <c r="O231" s="4">
        <f>VLOOKUP(A231,'Deployment Ct Data'!A:K,2,FALSE)</f>
        <v>44271</v>
      </c>
      <c r="P231" s="1">
        <f t="shared" si="7"/>
        <v>63</v>
      </c>
    </row>
    <row r="232" spans="1:16" x14ac:dyDescent="0.25">
      <c r="A232" s="5">
        <v>253</v>
      </c>
      <c r="B232" s="3" t="s">
        <v>0</v>
      </c>
      <c r="C232" s="3" t="s">
        <v>5</v>
      </c>
      <c r="D232" s="3"/>
      <c r="E232" s="5"/>
      <c r="F232" s="6">
        <v>1</v>
      </c>
      <c r="I232" s="5">
        <f t="shared" si="6"/>
        <v>1</v>
      </c>
      <c r="J232" s="1">
        <f>VLOOKUP(A232,'Deployment Ct Data'!A:K,7,FALSE)</f>
        <v>30.4</v>
      </c>
      <c r="K232" s="1">
        <f>VLOOKUP(A232,'Deployment Ct Data'!A:K,10,FALSE)</f>
        <v>0.13800000000000168</v>
      </c>
      <c r="L232" s="1">
        <f>VLOOKUP(A232,'Deployment Ct Data'!A:K,8,FALSE)</f>
        <v>31.138999999999999</v>
      </c>
      <c r="M232" s="1">
        <f>VLOOKUP(A232,'Deployment Ct Data'!A:K,11,FALSE)</f>
        <v>-0.60099999999999909</v>
      </c>
      <c r="N232" s="1">
        <f>VLOOKUP(A232,'Deployment Ct Data'!A:K,9,FALSE)</f>
        <v>31.728000000000002</v>
      </c>
      <c r="O232" s="4">
        <f>VLOOKUP(A232,'Deployment Ct Data'!A:K,2,FALSE)</f>
        <v>44271</v>
      </c>
      <c r="P232" s="1">
        <f t="shared" si="7"/>
        <v>63</v>
      </c>
    </row>
    <row r="233" spans="1:16" x14ac:dyDescent="0.25">
      <c r="A233" s="5">
        <v>190</v>
      </c>
      <c r="B233" s="3" t="s">
        <v>0</v>
      </c>
      <c r="C233" s="3" t="s">
        <v>5</v>
      </c>
      <c r="D233" s="3"/>
      <c r="E233" s="5"/>
      <c r="F233" s="6">
        <v>1</v>
      </c>
      <c r="I233" s="5">
        <f t="shared" si="6"/>
        <v>1</v>
      </c>
      <c r="J233" s="1">
        <f>VLOOKUP(A233,'Deployment Ct Data'!A:K,7,FALSE)</f>
        <v>34.332000000000001</v>
      </c>
      <c r="K233" s="1">
        <f>VLOOKUP(A233,'Deployment Ct Data'!A:K,10,FALSE)</f>
        <v>-1.7109999999999985</v>
      </c>
      <c r="L233" s="1">
        <f>VLOOKUP(A233,'Deployment Ct Data'!A:K,8,FALSE)</f>
        <v>33.996000000000002</v>
      </c>
      <c r="M233" s="1">
        <f>VLOOKUP(A233,'Deployment Ct Data'!A:K,11,FALSE)</f>
        <v>-1.375</v>
      </c>
      <c r="N233" s="1">
        <f>VLOOKUP(A233,'Deployment Ct Data'!A:K,9,FALSE)</f>
        <v>51</v>
      </c>
      <c r="O233" s="4">
        <f>VLOOKUP(A233,'Deployment Ct Data'!A:K,2,FALSE)</f>
        <v>44271</v>
      </c>
      <c r="P233" s="1">
        <f t="shared" si="7"/>
        <v>63</v>
      </c>
    </row>
    <row r="234" spans="1:16" x14ac:dyDescent="0.25">
      <c r="A234" s="5">
        <v>119</v>
      </c>
      <c r="B234" s="3" t="s">
        <v>0</v>
      </c>
      <c r="C234" s="3" t="s">
        <v>5</v>
      </c>
      <c r="D234" s="3"/>
      <c r="E234" s="6"/>
      <c r="F234" s="6">
        <v>1</v>
      </c>
      <c r="I234" s="5">
        <f t="shared" si="6"/>
        <v>1</v>
      </c>
      <c r="J234" s="1">
        <f>VLOOKUP(A234,'Deployment Ct Data'!A:K,7,FALSE)</f>
        <v>36.491999999999997</v>
      </c>
      <c r="K234" s="1">
        <f>VLOOKUP(A234,'Deployment Ct Data'!A:K,10,FALSE)</f>
        <v>-6.080999999999996</v>
      </c>
      <c r="L234" s="1">
        <f>VLOOKUP(A234,'Deployment Ct Data'!A:K,8,FALSE)</f>
        <v>35.917999999999999</v>
      </c>
      <c r="M234" s="1">
        <f>VLOOKUP(A234,'Deployment Ct Data'!A:K,11,FALSE)</f>
        <v>-5.5069999999999979</v>
      </c>
      <c r="N234" s="1">
        <f>VLOOKUP(A234,'Deployment Ct Data'!A:K,9,FALSE)</f>
        <v>51</v>
      </c>
      <c r="O234" s="4">
        <f>VLOOKUP(A234,'Deployment Ct Data'!A:K,2,FALSE)</f>
        <v>44271</v>
      </c>
      <c r="P234" s="1">
        <f t="shared" si="7"/>
        <v>63</v>
      </c>
    </row>
    <row r="235" spans="1:16" x14ac:dyDescent="0.25">
      <c r="A235" s="5">
        <v>97</v>
      </c>
      <c r="B235" s="3" t="s">
        <v>0</v>
      </c>
      <c r="C235" s="3" t="s">
        <v>5</v>
      </c>
      <c r="D235" s="3"/>
      <c r="E235" s="6"/>
      <c r="F235" s="6">
        <v>1</v>
      </c>
      <c r="I235" s="5">
        <f t="shared" si="6"/>
        <v>1</v>
      </c>
      <c r="J235" s="1">
        <f>VLOOKUP(A235,'Deployment Ct Data'!A:K,7,FALSE)</f>
        <v>26.36</v>
      </c>
      <c r="K235" s="1">
        <f>VLOOKUP(A235,'Deployment Ct Data'!A:K,10,FALSE)</f>
        <v>4.1810000000000009</v>
      </c>
      <c r="L235" s="1">
        <f>VLOOKUP(A235,'Deployment Ct Data'!A:K,8,FALSE)</f>
        <v>27.166</v>
      </c>
      <c r="M235" s="1">
        <f>VLOOKUP(A235,'Deployment Ct Data'!A:K,11,FALSE)</f>
        <v>3.375</v>
      </c>
      <c r="N235" s="1">
        <f>VLOOKUP(A235,'Deployment Ct Data'!A:K,9,FALSE)</f>
        <v>26.838000000000001</v>
      </c>
      <c r="O235" s="4">
        <f>VLOOKUP(A235,'Deployment Ct Data'!A:K,2,FALSE)</f>
        <v>44272</v>
      </c>
      <c r="P235" s="1">
        <f t="shared" si="7"/>
        <v>64</v>
      </c>
    </row>
    <row r="236" spans="1:16" x14ac:dyDescent="0.25">
      <c r="A236" s="5">
        <v>375</v>
      </c>
      <c r="B236" s="3" t="s">
        <v>0</v>
      </c>
      <c r="C236" s="3" t="s">
        <v>5</v>
      </c>
      <c r="D236" s="3"/>
      <c r="E236" s="5"/>
      <c r="F236" s="6">
        <v>1</v>
      </c>
      <c r="I236" s="5">
        <f t="shared" si="6"/>
        <v>1</v>
      </c>
      <c r="J236" s="1">
        <f>VLOOKUP(A236,'Deployment Ct Data'!A:K,7,FALSE)</f>
        <v>26.71</v>
      </c>
      <c r="K236" s="1">
        <f>VLOOKUP(A236,'Deployment Ct Data'!A:K,10,FALSE)</f>
        <v>3.2169999999999987</v>
      </c>
      <c r="L236" s="1">
        <f>VLOOKUP(A236,'Deployment Ct Data'!A:K,8,FALSE)</f>
        <v>27.428000000000001</v>
      </c>
      <c r="M236" s="1">
        <f>VLOOKUP(A236,'Deployment Ct Data'!A:K,11,FALSE)</f>
        <v>2.4989999999999988</v>
      </c>
      <c r="N236" s="1">
        <f>VLOOKUP(A236,'Deployment Ct Data'!A:K,9,FALSE)</f>
        <v>27.241</v>
      </c>
      <c r="O236" s="4">
        <f>VLOOKUP(A236,'Deployment Ct Data'!A:K,2,FALSE)</f>
        <v>44272</v>
      </c>
      <c r="P236" s="1">
        <f t="shared" si="7"/>
        <v>64</v>
      </c>
    </row>
    <row r="237" spans="1:16" x14ac:dyDescent="0.25">
      <c r="A237" s="5">
        <v>163</v>
      </c>
      <c r="B237" s="22" t="s">
        <v>0</v>
      </c>
      <c r="C237" s="3" t="s">
        <v>5</v>
      </c>
      <c r="D237" s="3"/>
      <c r="E237" s="5"/>
      <c r="F237" s="6">
        <v>1</v>
      </c>
      <c r="I237" s="5">
        <f t="shared" si="6"/>
        <v>1</v>
      </c>
      <c r="J237" s="1">
        <f>VLOOKUP(A237,'Deployment Ct Data'!A:K,7,FALSE)</f>
        <v>28.052</v>
      </c>
      <c r="K237" s="1">
        <f>VLOOKUP(A237,'Deployment Ct Data'!A:K,10,FALSE)</f>
        <v>1.8419999999999987</v>
      </c>
      <c r="L237" s="1">
        <f>VLOOKUP(A237,'Deployment Ct Data'!A:K,8,FALSE)</f>
        <v>28.37</v>
      </c>
      <c r="M237" s="1">
        <f>VLOOKUP(A237,'Deployment Ct Data'!A:K,11,FALSE)</f>
        <v>1.5239999999999974</v>
      </c>
      <c r="N237" s="1">
        <f>VLOOKUP(A237,'Deployment Ct Data'!A:K,9,FALSE)</f>
        <v>28.45</v>
      </c>
      <c r="O237" s="4">
        <f>VLOOKUP(A237,'Deployment Ct Data'!A:K,2,FALSE)</f>
        <v>44272</v>
      </c>
      <c r="P237" s="1">
        <f t="shared" si="7"/>
        <v>64</v>
      </c>
    </row>
    <row r="238" spans="1:16" x14ac:dyDescent="0.25">
      <c r="A238" s="5">
        <v>51</v>
      </c>
      <c r="B238" s="3" t="s">
        <v>0</v>
      </c>
      <c r="C238" s="3" t="s">
        <v>5</v>
      </c>
      <c r="D238" s="3"/>
      <c r="E238" s="5"/>
      <c r="F238" s="6">
        <v>1</v>
      </c>
      <c r="I238" s="5">
        <f t="shared" si="6"/>
        <v>1</v>
      </c>
      <c r="J238" s="1">
        <f>VLOOKUP(A238,'Deployment Ct Data'!A:K,7,FALSE)</f>
        <v>29.911000000000001</v>
      </c>
      <c r="K238" s="1">
        <f>VLOOKUP(A238,'Deployment Ct Data'!A:K,10,FALSE)</f>
        <v>-0.5259999999999998</v>
      </c>
      <c r="L238" s="1">
        <f>VLOOKUP(A238,'Deployment Ct Data'!A:K,8,FALSE)</f>
        <v>30.901</v>
      </c>
      <c r="M238" s="1">
        <f>VLOOKUP(A238,'Deployment Ct Data'!A:K,11,FALSE)</f>
        <v>-1.5159999999999982</v>
      </c>
      <c r="N238" s="1">
        <f>VLOOKUP(A238,'Deployment Ct Data'!A:K,9,FALSE)</f>
        <v>31.907</v>
      </c>
      <c r="O238" s="4">
        <f>VLOOKUP(A238,'Deployment Ct Data'!A:K,2,FALSE)</f>
        <v>44272</v>
      </c>
      <c r="P238" s="1">
        <f t="shared" si="7"/>
        <v>64</v>
      </c>
    </row>
    <row r="239" spans="1:16" x14ac:dyDescent="0.25">
      <c r="A239" s="5">
        <v>175</v>
      </c>
      <c r="B239" s="3" t="s">
        <v>0</v>
      </c>
      <c r="C239" s="3" t="s">
        <v>5</v>
      </c>
      <c r="D239" s="3"/>
      <c r="E239" s="5"/>
      <c r="F239" s="6">
        <v>1</v>
      </c>
      <c r="I239" s="5">
        <f t="shared" si="6"/>
        <v>1</v>
      </c>
      <c r="J239" s="1">
        <f>VLOOKUP(A239,'Deployment Ct Data'!A:K,7,FALSE)</f>
        <v>34.582999999999998</v>
      </c>
      <c r="K239" s="1">
        <f>VLOOKUP(A239,'Deployment Ct Data'!A:K,10,FALSE)</f>
        <v>-6.0289999999999999</v>
      </c>
      <c r="L239" s="1">
        <f>VLOOKUP(A239,'Deployment Ct Data'!A:K,8,FALSE)</f>
        <v>33.973999999999997</v>
      </c>
      <c r="M239" s="1">
        <f>VLOOKUP(A239,'Deployment Ct Data'!A:K,11,FALSE)</f>
        <v>-5.4199999999999982</v>
      </c>
      <c r="N239" s="1">
        <f>VLOOKUP(A239,'Deployment Ct Data'!A:K,9,FALSE)</f>
        <v>51</v>
      </c>
      <c r="O239" s="4">
        <f>VLOOKUP(A239,'Deployment Ct Data'!A:K,2,FALSE)</f>
        <v>44272</v>
      </c>
      <c r="P239" s="1">
        <f t="shared" si="7"/>
        <v>64</v>
      </c>
    </row>
    <row r="240" spans="1:16" x14ac:dyDescent="0.25">
      <c r="A240" s="5">
        <v>105</v>
      </c>
      <c r="B240" s="1" t="s">
        <v>0</v>
      </c>
      <c r="C240" s="1" t="s">
        <v>5</v>
      </c>
      <c r="E240" s="18"/>
      <c r="F240" s="6">
        <v>1</v>
      </c>
      <c r="I240" s="5">
        <f t="shared" si="6"/>
        <v>1</v>
      </c>
      <c r="J240" s="1">
        <f>VLOOKUP(A240,'Deployment Ct Data'!A:K,7,FALSE)</f>
        <v>51</v>
      </c>
      <c r="K240" s="1">
        <f>VLOOKUP(A240,'Deployment Ct Data'!A:K,10,FALSE)</f>
        <v>-21.369</v>
      </c>
      <c r="L240" s="1">
        <f>VLOOKUP(A240,'Deployment Ct Data'!A:K,8,FALSE)</f>
        <v>42.51</v>
      </c>
      <c r="M240" s="1">
        <f>VLOOKUP(A240,'Deployment Ct Data'!A:K,11,FALSE)</f>
        <v>-12.878999999999998</v>
      </c>
      <c r="N240" s="1">
        <f>VLOOKUP(A240,'Deployment Ct Data'!A:K,9,FALSE)</f>
        <v>51</v>
      </c>
      <c r="O240" s="4">
        <f>VLOOKUP(A240,'Deployment Ct Data'!A:K,2,FALSE)</f>
        <v>44272</v>
      </c>
      <c r="P240" s="1">
        <f t="shared" si="7"/>
        <v>64</v>
      </c>
    </row>
    <row r="241" spans="1:16" x14ac:dyDescent="0.25">
      <c r="A241" s="5">
        <v>133</v>
      </c>
      <c r="B241" s="1" t="s">
        <v>0</v>
      </c>
      <c r="C241" s="1" t="s">
        <v>5</v>
      </c>
      <c r="F241" s="6">
        <v>1</v>
      </c>
      <c r="I241" s="5">
        <f t="shared" si="6"/>
        <v>1</v>
      </c>
      <c r="J241" s="1">
        <f>VLOOKUP(A241,'Deployment Ct Data'!A:K,7,FALSE)</f>
        <v>22.597000000000001</v>
      </c>
      <c r="K241" s="1">
        <f>VLOOKUP(A241,'Deployment Ct Data'!A:K,10,FALSE)</f>
        <v>6.791999999999998</v>
      </c>
      <c r="L241" s="1">
        <f>VLOOKUP(A241,'Deployment Ct Data'!A:K,8,FALSE)</f>
        <v>23.312000000000001</v>
      </c>
      <c r="M241" s="1">
        <f>VLOOKUP(A241,'Deployment Ct Data'!A:K,11,FALSE)</f>
        <v>6.0769999999999982</v>
      </c>
      <c r="N241" s="1">
        <f>VLOOKUP(A241,'Deployment Ct Data'!A:K,9,FALSE)</f>
        <v>24.093</v>
      </c>
      <c r="O241" s="4">
        <f>VLOOKUP(A241,'Deployment Ct Data'!A:K,2,FALSE)</f>
        <v>44273</v>
      </c>
      <c r="P241" s="1">
        <f t="shared" si="7"/>
        <v>65</v>
      </c>
    </row>
    <row r="242" spans="1:16" x14ac:dyDescent="0.25">
      <c r="A242" s="5">
        <v>285</v>
      </c>
      <c r="B242" s="1" t="s">
        <v>0</v>
      </c>
      <c r="C242" s="1" t="s">
        <v>5</v>
      </c>
      <c r="F242" s="6">
        <v>1</v>
      </c>
      <c r="I242" s="5">
        <f t="shared" si="6"/>
        <v>1</v>
      </c>
      <c r="J242" s="1">
        <f>VLOOKUP(A242,'Deployment Ct Data'!A:K,7,FALSE)</f>
        <v>22.885999999999999</v>
      </c>
      <c r="K242" s="1">
        <f>VLOOKUP(A242,'Deployment Ct Data'!A:K,10,FALSE)</f>
        <v>8.2510000000000012</v>
      </c>
      <c r="L242" s="1">
        <f>VLOOKUP(A242,'Deployment Ct Data'!A:K,8,FALSE)</f>
        <v>23.213000000000001</v>
      </c>
      <c r="M242" s="1">
        <f>VLOOKUP(A242,'Deployment Ct Data'!A:K,11,FALSE)</f>
        <v>7.9239999999999995</v>
      </c>
      <c r="N242" s="1">
        <f>VLOOKUP(A242,'Deployment Ct Data'!A:K,9,FALSE)</f>
        <v>23.300999999999998</v>
      </c>
      <c r="O242" s="4">
        <f>VLOOKUP(A242,'Deployment Ct Data'!A:K,2,FALSE)</f>
        <v>44273</v>
      </c>
      <c r="P242" s="1">
        <f t="shared" si="7"/>
        <v>65</v>
      </c>
    </row>
    <row r="243" spans="1:16" x14ac:dyDescent="0.25">
      <c r="A243" s="5">
        <v>100</v>
      </c>
      <c r="B243" s="1" t="s">
        <v>0</v>
      </c>
      <c r="C243" s="1" t="s">
        <v>5</v>
      </c>
      <c r="F243" s="6">
        <v>1</v>
      </c>
      <c r="I243" s="5">
        <f t="shared" si="6"/>
        <v>1</v>
      </c>
      <c r="J243" s="1">
        <f>VLOOKUP(A243,'Deployment Ct Data'!A:K,7,FALSE)</f>
        <v>24.954000000000001</v>
      </c>
      <c r="K243" s="1">
        <f>VLOOKUP(A243,'Deployment Ct Data'!A:K,10,FALSE)</f>
        <v>5.9259999999999984</v>
      </c>
      <c r="L243" s="1">
        <f>VLOOKUP(A243,'Deployment Ct Data'!A:K,8,FALSE)</f>
        <v>26.579000000000001</v>
      </c>
      <c r="M243" s="1">
        <f>VLOOKUP(A243,'Deployment Ct Data'!A:K,11,FALSE)</f>
        <v>4.3009999999999984</v>
      </c>
      <c r="N243" s="1">
        <f>VLOOKUP(A243,'Deployment Ct Data'!A:K,9,FALSE)</f>
        <v>26.373000000000001</v>
      </c>
      <c r="O243" s="4">
        <f>VLOOKUP(A243,'Deployment Ct Data'!A:K,2,FALSE)</f>
        <v>44273</v>
      </c>
      <c r="P243" s="1">
        <f t="shared" si="7"/>
        <v>65</v>
      </c>
    </row>
    <row r="244" spans="1:16" x14ac:dyDescent="0.25">
      <c r="A244" s="5">
        <v>92</v>
      </c>
      <c r="B244" s="1" t="s">
        <v>0</v>
      </c>
      <c r="C244" s="1" t="s">
        <v>5</v>
      </c>
      <c r="E244" s="18"/>
      <c r="F244" s="6">
        <v>1</v>
      </c>
      <c r="I244" s="5">
        <f t="shared" si="6"/>
        <v>1</v>
      </c>
      <c r="J244" s="1">
        <f>VLOOKUP(A244,'Deployment Ct Data'!A:K,7,FALSE)</f>
        <v>26.530999999999999</v>
      </c>
      <c r="K244" s="1">
        <f>VLOOKUP(A244,'Deployment Ct Data'!A:K,10,FALSE)</f>
        <v>5.8629999999999995</v>
      </c>
      <c r="L244" s="1">
        <f>VLOOKUP(A244,'Deployment Ct Data'!A:K,8,FALSE)</f>
        <v>27.934999999999999</v>
      </c>
      <c r="M244" s="1">
        <f>VLOOKUP(A244,'Deployment Ct Data'!A:K,11,FALSE)</f>
        <v>4.4589999999999996</v>
      </c>
      <c r="N244" s="1">
        <f>VLOOKUP(A244,'Deployment Ct Data'!A:K,9,FALSE)</f>
        <v>27.751000000000001</v>
      </c>
      <c r="O244" s="4">
        <f>VLOOKUP(A244,'Deployment Ct Data'!A:K,2,FALSE)</f>
        <v>44273</v>
      </c>
      <c r="P244" s="1">
        <f t="shared" si="7"/>
        <v>65</v>
      </c>
    </row>
    <row r="245" spans="1:16" x14ac:dyDescent="0.25">
      <c r="A245" s="5">
        <v>305</v>
      </c>
      <c r="B245" s="1" t="s">
        <v>0</v>
      </c>
      <c r="C245" s="1" t="s">
        <v>5</v>
      </c>
      <c r="E245" s="18"/>
      <c r="F245" s="6">
        <v>1</v>
      </c>
      <c r="I245" s="5">
        <f t="shared" si="6"/>
        <v>1</v>
      </c>
      <c r="J245" s="1">
        <f>VLOOKUP(A245,'Deployment Ct Data'!A:K,7,FALSE)</f>
        <v>28.055</v>
      </c>
      <c r="K245" s="1">
        <f>VLOOKUP(A245,'Deployment Ct Data'!A:K,10,FALSE)</f>
        <v>1.6359999999999992</v>
      </c>
      <c r="L245" s="1">
        <f>VLOOKUP(A245,'Deployment Ct Data'!A:K,8,FALSE)</f>
        <v>28.89</v>
      </c>
      <c r="M245" s="1">
        <f>VLOOKUP(A245,'Deployment Ct Data'!A:K,11,FALSE)</f>
        <v>0.80099999999999838</v>
      </c>
      <c r="N245" s="1">
        <f>VLOOKUP(A245,'Deployment Ct Data'!A:K,9,FALSE)</f>
        <v>29.024000000000001</v>
      </c>
      <c r="O245" s="4">
        <f>VLOOKUP(A245,'Deployment Ct Data'!A:K,2,FALSE)</f>
        <v>44273</v>
      </c>
      <c r="P245" s="1">
        <f t="shared" si="7"/>
        <v>65</v>
      </c>
    </row>
    <row r="246" spans="1:16" x14ac:dyDescent="0.25">
      <c r="A246" s="5">
        <v>365</v>
      </c>
      <c r="B246" s="1" t="s">
        <v>0</v>
      </c>
      <c r="C246" s="1" t="s">
        <v>5</v>
      </c>
      <c r="F246" s="6">
        <v>1</v>
      </c>
      <c r="I246" s="5">
        <f t="shared" si="6"/>
        <v>1</v>
      </c>
      <c r="J246" s="1">
        <f>VLOOKUP(A246,'Deployment Ct Data'!A:K,7,FALSE)</f>
        <v>29.122</v>
      </c>
      <c r="K246" s="1">
        <f>VLOOKUP(A246,'Deployment Ct Data'!A:K,10,FALSE)</f>
        <v>0.42000000000000171</v>
      </c>
      <c r="L246" s="1">
        <f>VLOOKUP(A246,'Deployment Ct Data'!A:K,8,FALSE)</f>
        <v>29.670999999999999</v>
      </c>
      <c r="M246" s="1">
        <f>VLOOKUP(A246,'Deployment Ct Data'!A:K,11,FALSE)</f>
        <v>-0.12899999999999778</v>
      </c>
      <c r="N246" s="1">
        <f>VLOOKUP(A246,'Deployment Ct Data'!A:K,9,FALSE)</f>
        <v>51</v>
      </c>
      <c r="O246" s="4">
        <f>VLOOKUP(A246,'Deployment Ct Data'!A:K,2,FALSE)</f>
        <v>44273</v>
      </c>
      <c r="P246" s="1">
        <f t="shared" si="7"/>
        <v>65</v>
      </c>
    </row>
    <row r="247" spans="1:16" x14ac:dyDescent="0.25">
      <c r="A247" s="5">
        <v>348</v>
      </c>
      <c r="B247" s="1" t="s">
        <v>0</v>
      </c>
      <c r="C247" s="1" t="s">
        <v>5</v>
      </c>
      <c r="F247" s="6">
        <v>1</v>
      </c>
      <c r="I247" s="5">
        <f t="shared" si="6"/>
        <v>1</v>
      </c>
      <c r="J247" s="1">
        <f>VLOOKUP(A247,'Deployment Ct Data'!A:K,7,FALSE)</f>
        <v>45.646000000000001</v>
      </c>
      <c r="K247" s="1">
        <f>VLOOKUP(A247,'Deployment Ct Data'!A:K,10,FALSE)</f>
        <v>-15.661000000000001</v>
      </c>
      <c r="L247" s="1">
        <f>VLOOKUP(A247,'Deployment Ct Data'!A:K,8,FALSE)</f>
        <v>38.491</v>
      </c>
      <c r="M247" s="1">
        <f>VLOOKUP(A247,'Deployment Ct Data'!A:K,11,FALSE)</f>
        <v>-8.5060000000000002</v>
      </c>
      <c r="N247" s="1">
        <f>VLOOKUP(A247,'Deployment Ct Data'!A:K,9,FALSE)</f>
        <v>51</v>
      </c>
      <c r="O247" s="4">
        <f>VLOOKUP(A247,'Deployment Ct Data'!A:K,2,FALSE)</f>
        <v>44273</v>
      </c>
      <c r="P247" s="1">
        <f t="shared" si="7"/>
        <v>65</v>
      </c>
    </row>
    <row r="248" spans="1:16" x14ac:dyDescent="0.25">
      <c r="A248" s="5">
        <v>338</v>
      </c>
      <c r="B248" s="5" t="s">
        <v>0</v>
      </c>
      <c r="C248" s="5" t="s">
        <v>5</v>
      </c>
      <c r="D248" s="5"/>
      <c r="E248" s="18"/>
      <c r="F248" s="6">
        <v>1</v>
      </c>
      <c r="I248" s="5">
        <f t="shared" si="6"/>
        <v>1</v>
      </c>
      <c r="J248" s="1">
        <f>VLOOKUP(A248,'Deployment Ct Data'!A:K,7,FALSE)</f>
        <v>27.446000000000002</v>
      </c>
      <c r="K248" s="1">
        <f>VLOOKUP(A248,'Deployment Ct Data'!A:K,10,FALSE)</f>
        <v>5.335999999999995</v>
      </c>
      <c r="L248" s="1">
        <f>VLOOKUP(A248,'Deployment Ct Data'!A:K,8,FALSE)</f>
        <v>28.143000000000001</v>
      </c>
      <c r="M248" s="1">
        <f>VLOOKUP(A248,'Deployment Ct Data'!A:K,11,FALSE)</f>
        <v>4.6389999999999958</v>
      </c>
      <c r="N248" s="1">
        <f>VLOOKUP(A248,'Deployment Ct Data'!A:K,9,FALSE)</f>
        <v>27.876000000000001</v>
      </c>
      <c r="O248" s="4">
        <f>VLOOKUP(A248,'Deployment Ct Data'!A:K,2,FALSE)</f>
        <v>44274</v>
      </c>
      <c r="P248" s="1">
        <f t="shared" si="7"/>
        <v>66</v>
      </c>
    </row>
    <row r="249" spans="1:16" x14ac:dyDescent="0.25">
      <c r="A249" s="5">
        <v>141</v>
      </c>
      <c r="B249" s="5" t="s">
        <v>0</v>
      </c>
      <c r="C249" s="5" t="s">
        <v>5</v>
      </c>
      <c r="D249" s="5"/>
      <c r="F249" s="6">
        <v>1</v>
      </c>
      <c r="I249" s="5">
        <f t="shared" si="6"/>
        <v>1</v>
      </c>
      <c r="J249" s="1">
        <f>VLOOKUP(A249,'Deployment Ct Data'!A:K,7,FALSE)</f>
        <v>29.084</v>
      </c>
      <c r="K249" s="1">
        <f>VLOOKUP(A249,'Deployment Ct Data'!A:K,10,FALSE)</f>
        <v>1.5459999999999994</v>
      </c>
      <c r="L249" s="1">
        <f>VLOOKUP(A249,'Deployment Ct Data'!A:K,8,FALSE)</f>
        <v>29.605</v>
      </c>
      <c r="M249" s="1">
        <f>VLOOKUP(A249,'Deployment Ct Data'!A:K,11,FALSE)</f>
        <v>1.0249999999999986</v>
      </c>
      <c r="N249" s="1">
        <f>VLOOKUP(A249,'Deployment Ct Data'!A:K,9,FALSE)</f>
        <v>29.704000000000001</v>
      </c>
      <c r="O249" s="4">
        <f>VLOOKUP(A249,'Deployment Ct Data'!A:K,2,FALSE)</f>
        <v>44274</v>
      </c>
      <c r="P249" s="1">
        <f t="shared" si="7"/>
        <v>66</v>
      </c>
    </row>
    <row r="250" spans="1:16" x14ac:dyDescent="0.25">
      <c r="A250" s="5">
        <v>147</v>
      </c>
      <c r="B250" s="1" t="s">
        <v>1</v>
      </c>
      <c r="C250" s="1" t="s">
        <v>5</v>
      </c>
      <c r="F250" s="6">
        <v>1</v>
      </c>
      <c r="I250" s="5">
        <f t="shared" si="6"/>
        <v>1</v>
      </c>
      <c r="J250" s="1">
        <f>VLOOKUP(A250,'Deployment Ct Data'!A:K,7,FALSE)</f>
        <v>30.402999999999999</v>
      </c>
      <c r="K250" s="1">
        <f>VLOOKUP(A250,'Deployment Ct Data'!A:K,10,FALSE)</f>
        <v>3.0919999999999987</v>
      </c>
      <c r="L250" s="1">
        <f>VLOOKUP(A250,'Deployment Ct Data'!A:K,8,FALSE)</f>
        <v>31.425999999999998</v>
      </c>
      <c r="M250" s="1">
        <f>VLOOKUP(A250,'Deployment Ct Data'!A:K,11,FALSE)</f>
        <v>2.0689999999999991</v>
      </c>
      <c r="N250" s="1">
        <f>VLOOKUP(A250,'Deployment Ct Data'!A:K,9,FALSE)</f>
        <v>33.031999999999996</v>
      </c>
      <c r="O250" s="4">
        <f>VLOOKUP(A250,'Deployment Ct Data'!A:K,2,FALSE)</f>
        <v>44275</v>
      </c>
      <c r="P250" s="1">
        <f t="shared" si="7"/>
        <v>67</v>
      </c>
    </row>
    <row r="251" spans="1:16" x14ac:dyDescent="0.25">
      <c r="A251" s="5">
        <v>334</v>
      </c>
      <c r="B251" s="1" t="s">
        <v>1</v>
      </c>
      <c r="C251" s="1" t="s">
        <v>5</v>
      </c>
      <c r="F251" s="6">
        <v>1</v>
      </c>
      <c r="I251" s="5">
        <f t="shared" si="6"/>
        <v>1</v>
      </c>
      <c r="J251" s="1">
        <f>VLOOKUP(A251,'Deployment Ct Data'!A:K,7,FALSE)</f>
        <v>34.573</v>
      </c>
      <c r="K251" s="1">
        <f>VLOOKUP(A251,'Deployment Ct Data'!A:K,10,FALSE)</f>
        <v>0.19599999999999795</v>
      </c>
      <c r="L251" s="1">
        <f>VLOOKUP(A251,'Deployment Ct Data'!A:K,8,FALSE)</f>
        <v>36.670999999999999</v>
      </c>
      <c r="M251" s="1">
        <f>VLOOKUP(A251,'Deployment Ct Data'!A:K,11,FALSE)</f>
        <v>-1.902000000000001</v>
      </c>
      <c r="N251" s="1">
        <f>VLOOKUP(A251,'Deployment Ct Data'!A:K,9,FALSE)</f>
        <v>51</v>
      </c>
      <c r="O251" s="4">
        <f>VLOOKUP(A251,'Deployment Ct Data'!A:K,2,FALSE)</f>
        <v>44275</v>
      </c>
      <c r="P251" s="1">
        <f t="shared" si="7"/>
        <v>67</v>
      </c>
    </row>
    <row r="252" spans="1:16" x14ac:dyDescent="0.25">
      <c r="A252" s="5">
        <v>191</v>
      </c>
      <c r="B252" s="1" t="s">
        <v>1</v>
      </c>
      <c r="C252" s="1" t="s">
        <v>5</v>
      </c>
      <c r="E252" s="4"/>
      <c r="F252" s="6">
        <v>1</v>
      </c>
      <c r="I252" s="5">
        <f t="shared" si="6"/>
        <v>1</v>
      </c>
      <c r="J252" s="1">
        <f>VLOOKUP(A252,'Deployment Ct Data'!A:K,7,FALSE)</f>
        <v>36.341000000000001</v>
      </c>
      <c r="K252" s="1">
        <f>VLOOKUP(A252,'Deployment Ct Data'!A:K,10,FALSE)</f>
        <v>-6.0990000000000002</v>
      </c>
      <c r="L252" s="1">
        <f>VLOOKUP(A252,'Deployment Ct Data'!A:K,8,FALSE)</f>
        <v>37.534999999999997</v>
      </c>
      <c r="M252" s="1">
        <f>VLOOKUP(A252,'Deployment Ct Data'!A:K,11,FALSE)</f>
        <v>-7.2929999999999957</v>
      </c>
      <c r="N252" s="1">
        <f>VLOOKUP(A252,'Deployment Ct Data'!A:K,9,FALSE)</f>
        <v>51</v>
      </c>
      <c r="O252" s="4">
        <f>VLOOKUP(A252,'Deployment Ct Data'!A:K,2,FALSE)</f>
        <v>44275</v>
      </c>
      <c r="P252" s="1">
        <f t="shared" si="7"/>
        <v>67</v>
      </c>
    </row>
    <row r="253" spans="1:16" x14ac:dyDescent="0.25">
      <c r="A253" s="5">
        <v>249</v>
      </c>
      <c r="B253" s="1" t="s">
        <v>0</v>
      </c>
      <c r="C253" s="1" t="s">
        <v>5</v>
      </c>
      <c r="F253" s="6">
        <v>1</v>
      </c>
      <c r="I253" s="5">
        <f t="shared" si="6"/>
        <v>1</v>
      </c>
      <c r="J253" s="1">
        <f>VLOOKUP(A253,'Deployment Ct Data'!A:K,7,FALSE)</f>
        <v>27.065999999999999</v>
      </c>
      <c r="K253" s="1">
        <f>VLOOKUP(A253,'Deployment Ct Data'!A:K,10,FALSE)</f>
        <v>1.9510000000000005</v>
      </c>
      <c r="L253" s="1">
        <f>VLOOKUP(A253,'Deployment Ct Data'!A:K,8,FALSE)</f>
        <v>28.21</v>
      </c>
      <c r="M253" s="1">
        <f>VLOOKUP(A253,'Deployment Ct Data'!A:K,11,FALSE)</f>
        <v>0.80699999999999861</v>
      </c>
      <c r="N253" s="1">
        <f>VLOOKUP(A253,'Deployment Ct Data'!A:K,9,FALSE)</f>
        <v>28.469000000000001</v>
      </c>
      <c r="O253" s="4">
        <f>VLOOKUP(A253,'Deployment Ct Data'!A:K,2,FALSE)</f>
        <v>44277</v>
      </c>
      <c r="P253" s="1">
        <f t="shared" si="7"/>
        <v>69</v>
      </c>
    </row>
    <row r="254" spans="1:16" x14ac:dyDescent="0.25">
      <c r="A254" s="5">
        <v>12</v>
      </c>
      <c r="B254" s="1" t="s">
        <v>0</v>
      </c>
      <c r="E254" s="1" t="s">
        <v>5</v>
      </c>
      <c r="F254" s="6">
        <v>1</v>
      </c>
      <c r="I254" s="5">
        <f t="shared" si="6"/>
        <v>1</v>
      </c>
      <c r="J254" s="1">
        <f>VLOOKUP(A254,'Deployment Ct Data'!A:K,7,FALSE)</f>
        <v>31.329000000000001</v>
      </c>
      <c r="K254" s="1">
        <f>VLOOKUP(A254,'Deployment Ct Data'!A:K,10,FALSE)</f>
        <v>0.43699999999999761</v>
      </c>
      <c r="L254" s="1">
        <f>VLOOKUP(A254,'Deployment Ct Data'!A:K,8,FALSE)</f>
        <v>32.021999999999998</v>
      </c>
      <c r="M254" s="1">
        <f>VLOOKUP(A254,'Deployment Ct Data'!A:K,11,FALSE)</f>
        <v>-0.25600000000000023</v>
      </c>
      <c r="N254" s="1">
        <f>VLOOKUP(A254,'Deployment Ct Data'!A:K,9,FALSE)</f>
        <v>33.249000000000002</v>
      </c>
      <c r="O254" s="4">
        <f>VLOOKUP(A254,'Deployment Ct Data'!A:K,2,FALSE)</f>
        <v>44277</v>
      </c>
      <c r="P254" s="1">
        <f t="shared" si="7"/>
        <v>69</v>
      </c>
    </row>
    <row r="255" spans="1:16" x14ac:dyDescent="0.25">
      <c r="A255" s="5">
        <v>31</v>
      </c>
      <c r="B255" s="1" t="s">
        <v>0</v>
      </c>
      <c r="E255" s="1" t="s">
        <v>5</v>
      </c>
      <c r="F255" s="6">
        <v>1</v>
      </c>
      <c r="I255" s="5">
        <f t="shared" si="6"/>
        <v>1</v>
      </c>
      <c r="J255" s="1">
        <f>VLOOKUP(A255,'Deployment Ct Data'!A:K,7,FALSE)</f>
        <v>31.390999999999998</v>
      </c>
      <c r="K255" s="1">
        <f>VLOOKUP(A255,'Deployment Ct Data'!A:K,10,FALSE)</f>
        <v>-1.9019999999999975</v>
      </c>
      <c r="L255" s="1">
        <f>VLOOKUP(A255,'Deployment Ct Data'!A:K,8,FALSE)</f>
        <v>31.524000000000001</v>
      </c>
      <c r="M255" s="1">
        <f>VLOOKUP(A255,'Deployment Ct Data'!A:K,11,FALSE)</f>
        <v>-2.0350000000000001</v>
      </c>
      <c r="N255" s="1">
        <f>VLOOKUP(A255,'Deployment Ct Data'!A:K,9,FALSE)</f>
        <v>32.433999999999997</v>
      </c>
      <c r="O255" s="4">
        <f>VLOOKUP(A255,'Deployment Ct Data'!A:K,2,FALSE)</f>
        <v>44277</v>
      </c>
      <c r="P255" s="1">
        <f t="shared" si="7"/>
        <v>69</v>
      </c>
    </row>
    <row r="256" spans="1:16" x14ac:dyDescent="0.25">
      <c r="A256" s="5">
        <v>151</v>
      </c>
      <c r="B256" s="1" t="s">
        <v>0</v>
      </c>
      <c r="C256" s="1" t="s">
        <v>5</v>
      </c>
      <c r="F256" s="6">
        <v>1</v>
      </c>
      <c r="I256" s="5">
        <f t="shared" si="6"/>
        <v>1</v>
      </c>
      <c r="J256" s="1">
        <f>VLOOKUP(A256,'Deployment Ct Data'!A:K,7,FALSE)</f>
        <v>32.334000000000003</v>
      </c>
      <c r="K256" s="1">
        <f>VLOOKUP(A256,'Deployment Ct Data'!A:K,10,FALSE)</f>
        <v>-2.3820000000000014</v>
      </c>
      <c r="L256" s="1">
        <f>VLOOKUP(A256,'Deployment Ct Data'!A:K,8,FALSE)</f>
        <v>33.347000000000001</v>
      </c>
      <c r="M256" s="1">
        <f>VLOOKUP(A256,'Deployment Ct Data'!A:K,11,FALSE)</f>
        <v>-3.3949999999999996</v>
      </c>
      <c r="N256" s="1">
        <f>VLOOKUP(A256,'Deployment Ct Data'!A:K,9,FALSE)</f>
        <v>35.450000000000003</v>
      </c>
      <c r="O256" s="4">
        <f>VLOOKUP(A256,'Deployment Ct Data'!A:K,2,FALSE)</f>
        <v>44277</v>
      </c>
      <c r="P256" s="1">
        <f t="shared" si="7"/>
        <v>69</v>
      </c>
    </row>
    <row r="257" spans="1:16" x14ac:dyDescent="0.25">
      <c r="A257" s="5">
        <v>380</v>
      </c>
      <c r="B257" s="1" t="s">
        <v>0</v>
      </c>
      <c r="C257" s="1" t="s">
        <v>5</v>
      </c>
      <c r="F257" s="6">
        <v>1</v>
      </c>
      <c r="I257" s="5">
        <f t="shared" si="6"/>
        <v>1</v>
      </c>
      <c r="J257" s="1">
        <f>VLOOKUP(A257,'Deployment Ct Data'!A:K,7,FALSE)</f>
        <v>32.444000000000003</v>
      </c>
      <c r="K257" s="1">
        <f>VLOOKUP(A257,'Deployment Ct Data'!A:K,10,FALSE)</f>
        <v>-1.490000000000002</v>
      </c>
      <c r="L257" s="1">
        <f>VLOOKUP(A257,'Deployment Ct Data'!A:K,8,FALSE)</f>
        <v>32.822000000000003</v>
      </c>
      <c r="M257" s="1">
        <f>VLOOKUP(A257,'Deployment Ct Data'!A:K,11,FALSE)</f>
        <v>-1.8680000000000021</v>
      </c>
      <c r="N257" s="1">
        <f>VLOOKUP(A257,'Deployment Ct Data'!A:K,9,FALSE)</f>
        <v>33.944000000000003</v>
      </c>
      <c r="O257" s="4">
        <f>VLOOKUP(A257,'Deployment Ct Data'!A:K,2,FALSE)</f>
        <v>44277</v>
      </c>
      <c r="P257" s="1">
        <f t="shared" si="7"/>
        <v>69</v>
      </c>
    </row>
    <row r="258" spans="1:16" x14ac:dyDescent="0.25">
      <c r="A258" s="5">
        <v>94</v>
      </c>
      <c r="B258" s="1" t="s">
        <v>0</v>
      </c>
      <c r="C258" s="1" t="s">
        <v>5</v>
      </c>
      <c r="E258" s="18"/>
      <c r="F258" s="6">
        <v>1</v>
      </c>
      <c r="I258" s="5">
        <f t="shared" ref="I258:I321" si="8">F258-G258</f>
        <v>1</v>
      </c>
      <c r="J258" s="1">
        <f>VLOOKUP(A258,'Deployment Ct Data'!A:K,7,FALSE)</f>
        <v>33.631999999999998</v>
      </c>
      <c r="K258" s="1">
        <f>VLOOKUP(A258,'Deployment Ct Data'!A:K,10,FALSE)</f>
        <v>-1.9609999999999985</v>
      </c>
      <c r="L258" s="1">
        <f>VLOOKUP(A258,'Deployment Ct Data'!A:K,8,FALSE)</f>
        <v>34.421999999999997</v>
      </c>
      <c r="M258" s="1">
        <f>VLOOKUP(A258,'Deployment Ct Data'!A:K,11,FALSE)</f>
        <v>-2.7509999999999977</v>
      </c>
      <c r="N258" s="1">
        <f>VLOOKUP(A258,'Deployment Ct Data'!A:K,9,FALSE)</f>
        <v>40.976999999999997</v>
      </c>
      <c r="O258" s="4">
        <f>VLOOKUP(A258,'Deployment Ct Data'!A:K,2,FALSE)</f>
        <v>44277</v>
      </c>
      <c r="P258" s="1">
        <f t="shared" si="7"/>
        <v>69</v>
      </c>
    </row>
    <row r="259" spans="1:16" x14ac:dyDescent="0.25">
      <c r="A259" s="5">
        <v>266</v>
      </c>
      <c r="B259" s="1" t="s">
        <v>0</v>
      </c>
      <c r="C259" s="1" t="s">
        <v>5</v>
      </c>
      <c r="F259" s="6">
        <v>1</v>
      </c>
      <c r="I259" s="5">
        <f t="shared" si="8"/>
        <v>1</v>
      </c>
      <c r="J259" s="1">
        <f>VLOOKUP(A259,'Deployment Ct Data'!A:K,7,FALSE)</f>
        <v>38.323</v>
      </c>
      <c r="K259" s="1">
        <f>VLOOKUP(A259,'Deployment Ct Data'!A:K,10,FALSE)</f>
        <v>-9.3219999999999992</v>
      </c>
      <c r="L259" s="1">
        <f>VLOOKUP(A259,'Deployment Ct Data'!A:K,8,FALSE)</f>
        <v>40.616999999999997</v>
      </c>
      <c r="M259" s="1">
        <f>VLOOKUP(A259,'Deployment Ct Data'!A:K,11,FALSE)</f>
        <v>-11.615999999999996</v>
      </c>
      <c r="N259" s="1">
        <f>VLOOKUP(A259,'Deployment Ct Data'!A:K,9,FALSE)</f>
        <v>51</v>
      </c>
      <c r="O259" s="4">
        <f>VLOOKUP(A259,'Deployment Ct Data'!A:K,2,FALSE)</f>
        <v>44277</v>
      </c>
      <c r="P259" s="1">
        <f t="shared" ref="P259:P322" si="9">_xlfn.DAYS(O259,$O$2)</f>
        <v>69</v>
      </c>
    </row>
    <row r="260" spans="1:16" x14ac:dyDescent="0.25">
      <c r="A260" s="5">
        <v>77</v>
      </c>
      <c r="B260" s="5" t="s">
        <v>0</v>
      </c>
      <c r="C260" s="5" t="s">
        <v>5</v>
      </c>
      <c r="D260" s="5"/>
      <c r="F260" s="6">
        <v>1</v>
      </c>
      <c r="I260" s="5">
        <f t="shared" si="8"/>
        <v>1</v>
      </c>
      <c r="J260" s="1">
        <f>VLOOKUP(A260,'Deployment Ct Data'!A:K,7,FALSE)</f>
        <v>35.42</v>
      </c>
      <c r="K260" s="1">
        <f>VLOOKUP(A260,'Deployment Ct Data'!A:K,10,FALSE)</f>
        <v>-5.7560000000000002</v>
      </c>
      <c r="L260" s="1">
        <f>VLOOKUP(A260,'Deployment Ct Data'!A:K,8,FALSE)</f>
        <v>36.201000000000001</v>
      </c>
      <c r="M260" s="1">
        <f>VLOOKUP(A260,'Deployment Ct Data'!A:K,11,FALSE)</f>
        <v>-6.536999999999999</v>
      </c>
      <c r="N260" s="1">
        <f>VLOOKUP(A260,'Deployment Ct Data'!A:K,9,FALSE)</f>
        <v>51</v>
      </c>
      <c r="O260" s="4">
        <f>VLOOKUP(A260,'Deployment Ct Data'!A:K,2,FALSE)</f>
        <v>44278</v>
      </c>
      <c r="P260" s="1">
        <f t="shared" si="9"/>
        <v>70</v>
      </c>
    </row>
    <row r="261" spans="1:16" x14ac:dyDescent="0.25">
      <c r="A261" s="5">
        <v>122</v>
      </c>
      <c r="B261" s="6" t="s">
        <v>0</v>
      </c>
      <c r="C261" s="5" t="s">
        <v>5</v>
      </c>
      <c r="D261" s="5"/>
      <c r="F261" s="6">
        <v>1</v>
      </c>
      <c r="I261" s="5">
        <f t="shared" si="8"/>
        <v>1</v>
      </c>
      <c r="J261" s="1">
        <f>VLOOKUP(A261,'Deployment Ct Data'!A:K,7,FALSE)</f>
        <v>24.616</v>
      </c>
      <c r="K261" s="1">
        <f>VLOOKUP(A261,'Deployment Ct Data'!A:K,10,FALSE)</f>
        <v>7.2240000000000002</v>
      </c>
      <c r="L261" s="1">
        <f>VLOOKUP(A261,'Deployment Ct Data'!A:K,8,FALSE)</f>
        <v>24.991</v>
      </c>
      <c r="M261" s="1">
        <f>VLOOKUP(A261,'Deployment Ct Data'!A:K,11,FALSE)</f>
        <v>6.8490000000000002</v>
      </c>
      <c r="N261" s="1">
        <f>VLOOKUP(A261,'Deployment Ct Data'!A:K,9,FALSE)</f>
        <v>25.373000000000001</v>
      </c>
      <c r="O261" s="4">
        <f>VLOOKUP(A261,'Deployment Ct Data'!A:K,2,FALSE)</f>
        <v>44279</v>
      </c>
      <c r="P261" s="1">
        <f t="shared" si="9"/>
        <v>71</v>
      </c>
    </row>
    <row r="262" spans="1:16" x14ac:dyDescent="0.25">
      <c r="A262" s="5">
        <v>318</v>
      </c>
      <c r="B262" s="5" t="s">
        <v>0</v>
      </c>
      <c r="C262" s="5" t="s">
        <v>5</v>
      </c>
      <c r="D262" s="5"/>
      <c r="F262" s="6">
        <v>1</v>
      </c>
      <c r="I262" s="5">
        <f t="shared" si="8"/>
        <v>1</v>
      </c>
      <c r="J262" s="1">
        <f>VLOOKUP(A262,'Deployment Ct Data'!A:K,7,FALSE)</f>
        <v>31.16</v>
      </c>
      <c r="K262" s="1">
        <f>VLOOKUP(A262,'Deployment Ct Data'!A:K,10,FALSE)</f>
        <v>2.1680000000000028</v>
      </c>
      <c r="L262" s="1">
        <f>VLOOKUP(A262,'Deployment Ct Data'!A:K,8,FALSE)</f>
        <v>31.882000000000001</v>
      </c>
      <c r="M262" s="1">
        <f>VLOOKUP(A262,'Deployment Ct Data'!A:K,11,FALSE)</f>
        <v>1.4460000000000015</v>
      </c>
      <c r="N262" s="1">
        <f>VLOOKUP(A262,'Deployment Ct Data'!A:K,9,FALSE)</f>
        <v>31.957999999999998</v>
      </c>
      <c r="O262" s="4">
        <f>VLOOKUP(A262,'Deployment Ct Data'!A:K,2,FALSE)</f>
        <v>44279</v>
      </c>
      <c r="P262" s="1">
        <f t="shared" si="9"/>
        <v>71</v>
      </c>
    </row>
    <row r="263" spans="1:16" x14ac:dyDescent="0.25">
      <c r="A263" s="5">
        <v>263</v>
      </c>
      <c r="B263" s="5" t="s">
        <v>0</v>
      </c>
      <c r="C263" s="5" t="s">
        <v>5</v>
      </c>
      <c r="D263" s="5"/>
      <c r="E263" s="5"/>
      <c r="F263" s="6">
        <v>1</v>
      </c>
      <c r="I263" s="5">
        <f t="shared" si="8"/>
        <v>1</v>
      </c>
      <c r="J263" s="1">
        <f>VLOOKUP(A263,'Deployment Ct Data'!A:K,7,FALSE)</f>
        <v>34.095999999999997</v>
      </c>
      <c r="K263" s="1">
        <f>VLOOKUP(A263,'Deployment Ct Data'!A:K,10,FALSE)</f>
        <v>-3.9349999999999952</v>
      </c>
      <c r="L263" s="1">
        <f>VLOOKUP(A263,'Deployment Ct Data'!A:K,8,FALSE)</f>
        <v>34.433</v>
      </c>
      <c r="M263" s="1">
        <f>VLOOKUP(A263,'Deployment Ct Data'!A:K,11,FALSE)</f>
        <v>-4.2719999999999985</v>
      </c>
      <c r="N263" s="1">
        <f>VLOOKUP(A263,'Deployment Ct Data'!A:K,9,FALSE)</f>
        <v>36.951999999999998</v>
      </c>
      <c r="O263" s="4">
        <f>VLOOKUP(A263,'Deployment Ct Data'!A:K,2,FALSE)</f>
        <v>44279</v>
      </c>
      <c r="P263" s="1">
        <f t="shared" si="9"/>
        <v>71</v>
      </c>
    </row>
    <row r="264" spans="1:16" x14ac:dyDescent="0.25">
      <c r="A264" s="5">
        <v>245</v>
      </c>
      <c r="B264" s="5" t="s">
        <v>0</v>
      </c>
      <c r="C264" s="5" t="s">
        <v>5</v>
      </c>
      <c r="D264" s="5"/>
      <c r="E264" s="5"/>
      <c r="F264" s="6">
        <v>1</v>
      </c>
      <c r="I264" s="5">
        <f t="shared" si="8"/>
        <v>1</v>
      </c>
      <c r="J264" s="1">
        <f>VLOOKUP(A264,'Deployment Ct Data'!A:K,7,FALSE)</f>
        <v>36.869999999999997</v>
      </c>
      <c r="K264" s="1">
        <f>VLOOKUP(A264,'Deployment Ct Data'!A:K,10,FALSE)</f>
        <v>-4.4439999999999955</v>
      </c>
      <c r="L264" s="1">
        <f>VLOOKUP(A264,'Deployment Ct Data'!A:K,8,FALSE)</f>
        <v>37.372</v>
      </c>
      <c r="M264" s="1">
        <f>VLOOKUP(A264,'Deployment Ct Data'!A:K,11,FALSE)</f>
        <v>-4.945999999999998</v>
      </c>
      <c r="N264" s="1">
        <f>VLOOKUP(A264,'Deployment Ct Data'!A:K,9,FALSE)</f>
        <v>51</v>
      </c>
      <c r="O264" s="4">
        <f>VLOOKUP(A264,'Deployment Ct Data'!A:K,2,FALSE)</f>
        <v>44279</v>
      </c>
      <c r="P264" s="1">
        <f t="shared" si="9"/>
        <v>71</v>
      </c>
    </row>
    <row r="265" spans="1:16" x14ac:dyDescent="0.25">
      <c r="A265" s="5">
        <v>142</v>
      </c>
      <c r="B265" s="5" t="s">
        <v>0</v>
      </c>
      <c r="C265" s="5" t="s">
        <v>5</v>
      </c>
      <c r="D265" s="5"/>
      <c r="F265" s="6">
        <v>1</v>
      </c>
      <c r="I265" s="5">
        <f t="shared" si="8"/>
        <v>1</v>
      </c>
      <c r="J265" s="1">
        <f>VLOOKUP(A265,'Deployment Ct Data'!A:K,7,FALSE)</f>
        <v>21.106000000000002</v>
      </c>
      <c r="K265" s="1">
        <f>VLOOKUP(A265,'Deployment Ct Data'!A:K,10,FALSE)</f>
        <v>15.225999999999999</v>
      </c>
      <c r="L265" s="1">
        <f>VLOOKUP(A265,'Deployment Ct Data'!A:K,8,FALSE)</f>
        <v>22.791</v>
      </c>
      <c r="M265" s="1">
        <f>VLOOKUP(A265,'Deployment Ct Data'!A:K,11,FALSE)</f>
        <v>13.541</v>
      </c>
      <c r="N265" s="1">
        <f>VLOOKUP(A265,'Deployment Ct Data'!A:K,9,FALSE)</f>
        <v>22.808</v>
      </c>
      <c r="O265" s="4">
        <f>VLOOKUP(A265,'Deployment Ct Data'!A:K,2,FALSE)</f>
        <v>44280</v>
      </c>
      <c r="P265" s="1">
        <f t="shared" si="9"/>
        <v>72</v>
      </c>
    </row>
    <row r="266" spans="1:16" x14ac:dyDescent="0.25">
      <c r="A266" s="5">
        <v>95</v>
      </c>
      <c r="B266" s="5" t="s">
        <v>0</v>
      </c>
      <c r="C266" s="5" t="s">
        <v>5</v>
      </c>
      <c r="D266" s="5"/>
      <c r="E266" s="18"/>
      <c r="F266" s="6">
        <v>1</v>
      </c>
      <c r="I266" s="5">
        <f t="shared" si="8"/>
        <v>1</v>
      </c>
      <c r="J266" s="1">
        <f>VLOOKUP(A266,'Deployment Ct Data'!A:K,7,FALSE)</f>
        <v>25.995000000000001</v>
      </c>
      <c r="K266" s="1">
        <f>VLOOKUP(A266,'Deployment Ct Data'!A:K,10,FALSE)</f>
        <v>4.4809999999999981</v>
      </c>
      <c r="L266" s="1">
        <f>VLOOKUP(A266,'Deployment Ct Data'!A:K,8,FALSE)</f>
        <v>26.395</v>
      </c>
      <c r="M266" s="1">
        <f>VLOOKUP(A266,'Deployment Ct Data'!A:K,11,FALSE)</f>
        <v>4.0809999999999995</v>
      </c>
      <c r="N266" s="1">
        <f>VLOOKUP(A266,'Deployment Ct Data'!A:K,9,FALSE)</f>
        <v>26.771000000000001</v>
      </c>
      <c r="O266" s="4">
        <f>VLOOKUP(A266,'Deployment Ct Data'!A:K,2,FALSE)</f>
        <v>44280</v>
      </c>
      <c r="P266" s="1">
        <f t="shared" si="9"/>
        <v>72</v>
      </c>
    </row>
    <row r="267" spans="1:16" x14ac:dyDescent="0.25">
      <c r="A267" s="5">
        <v>295</v>
      </c>
      <c r="B267" s="5" t="s">
        <v>0</v>
      </c>
      <c r="C267" s="5" t="s">
        <v>5</v>
      </c>
      <c r="D267" s="5"/>
      <c r="F267" s="6">
        <v>1</v>
      </c>
      <c r="I267" s="5">
        <f t="shared" si="8"/>
        <v>1</v>
      </c>
      <c r="J267" s="1">
        <f>VLOOKUP(A267,'Deployment Ct Data'!A:K,7,FALSE)</f>
        <v>32.597000000000001</v>
      </c>
      <c r="K267" s="1">
        <f>VLOOKUP(A267,'Deployment Ct Data'!A:K,10,FALSE)</f>
        <v>-3.1300000000000026</v>
      </c>
      <c r="L267" s="1">
        <f>VLOOKUP(A267,'Deployment Ct Data'!A:K,8,FALSE)</f>
        <v>34.747</v>
      </c>
      <c r="M267" s="1">
        <f>VLOOKUP(A267,'Deployment Ct Data'!A:K,11,FALSE)</f>
        <v>-5.2800000000000011</v>
      </c>
      <c r="N267" s="1">
        <f>VLOOKUP(A267,'Deployment Ct Data'!A:K,9,FALSE)</f>
        <v>38.466000000000001</v>
      </c>
      <c r="O267" s="4">
        <f>VLOOKUP(A267,'Deployment Ct Data'!A:K,2,FALSE)</f>
        <v>44280</v>
      </c>
      <c r="P267" s="1">
        <f t="shared" si="9"/>
        <v>72</v>
      </c>
    </row>
    <row r="268" spans="1:16" x14ac:dyDescent="0.25">
      <c r="A268" s="5">
        <v>116</v>
      </c>
      <c r="B268" s="5" t="s">
        <v>0</v>
      </c>
      <c r="C268" s="5" t="s">
        <v>5</v>
      </c>
      <c r="D268" s="5"/>
      <c r="E268" s="18"/>
      <c r="F268" s="6">
        <v>1</v>
      </c>
      <c r="I268" s="5">
        <f t="shared" si="8"/>
        <v>1</v>
      </c>
      <c r="J268" s="1">
        <f>VLOOKUP(A268,'Deployment Ct Data'!A:K,7,FALSE)</f>
        <v>33.395000000000003</v>
      </c>
      <c r="K268" s="1">
        <f>VLOOKUP(A268,'Deployment Ct Data'!A:K,10,FALSE)</f>
        <v>-1.6730000000000018</v>
      </c>
      <c r="L268" s="1">
        <f>VLOOKUP(A268,'Deployment Ct Data'!A:K,8,FALSE)</f>
        <v>42.57</v>
      </c>
      <c r="M268" s="1">
        <f>VLOOKUP(A268,'Deployment Ct Data'!A:K,11,FALSE)</f>
        <v>-10.847999999999999</v>
      </c>
      <c r="N268" s="1">
        <f>VLOOKUP(A268,'Deployment Ct Data'!A:K,9,FALSE)</f>
        <v>37.226999999999997</v>
      </c>
      <c r="O268" s="4">
        <f>VLOOKUP(A268,'Deployment Ct Data'!A:K,2,FALSE)</f>
        <v>44280</v>
      </c>
      <c r="P268" s="1">
        <f t="shared" si="9"/>
        <v>72</v>
      </c>
    </row>
    <row r="269" spans="1:16" x14ac:dyDescent="0.25">
      <c r="A269" s="5">
        <v>104</v>
      </c>
      <c r="B269" s="1" t="s">
        <v>0</v>
      </c>
      <c r="C269" s="5" t="s">
        <v>5</v>
      </c>
      <c r="E269" s="18"/>
      <c r="F269" s="6">
        <v>1</v>
      </c>
      <c r="I269" s="5">
        <f t="shared" si="8"/>
        <v>1</v>
      </c>
      <c r="J269" s="1">
        <f>VLOOKUP(A269,'Deployment Ct Data'!A:K,7,FALSE)</f>
        <v>31.073</v>
      </c>
      <c r="K269" s="1">
        <f>VLOOKUP(A269,'Deployment Ct Data'!A:K,10,FALSE)</f>
        <v>0.49299999999999855</v>
      </c>
      <c r="L269" s="1">
        <f>VLOOKUP(A269,'Deployment Ct Data'!A:K,8,FALSE)</f>
        <v>31.939</v>
      </c>
      <c r="M269" s="1">
        <f>VLOOKUP(A269,'Deployment Ct Data'!A:K,11,FALSE)</f>
        <v>-0.37300000000000111</v>
      </c>
      <c r="N269" s="1">
        <f>VLOOKUP(A269,'Deployment Ct Data'!A:K,9,FALSE)</f>
        <v>31.759</v>
      </c>
      <c r="O269" s="4">
        <f>VLOOKUP(A269,'Deployment Ct Data'!A:K,2,FALSE)</f>
        <v>44282</v>
      </c>
      <c r="P269" s="1">
        <f t="shared" si="9"/>
        <v>74</v>
      </c>
    </row>
    <row r="270" spans="1:16" x14ac:dyDescent="0.25">
      <c r="A270" s="5">
        <v>315</v>
      </c>
      <c r="B270" s="1" t="s">
        <v>0</v>
      </c>
      <c r="C270" s="5" t="s">
        <v>5</v>
      </c>
      <c r="F270" s="6">
        <v>1</v>
      </c>
      <c r="I270" s="5">
        <f t="shared" si="8"/>
        <v>1</v>
      </c>
      <c r="J270" s="1">
        <f>VLOOKUP(A270,'Deployment Ct Data'!A:K,7,FALSE)</f>
        <v>34.012</v>
      </c>
      <c r="K270" s="1">
        <f>VLOOKUP(A270,'Deployment Ct Data'!A:K,10,FALSE)</f>
        <v>1.1850000000000023</v>
      </c>
      <c r="L270" s="1">
        <f>VLOOKUP(A270,'Deployment Ct Data'!A:K,8,FALSE)</f>
        <v>35.844999999999999</v>
      </c>
      <c r="M270" s="1">
        <f>VLOOKUP(A270,'Deployment Ct Data'!A:K,11,FALSE)</f>
        <v>-0.64799999999999613</v>
      </c>
      <c r="N270" s="1">
        <f>VLOOKUP(A270,'Deployment Ct Data'!A:K,9,FALSE)</f>
        <v>37.420999999999999</v>
      </c>
      <c r="O270" s="4">
        <f>VLOOKUP(A270,'Deployment Ct Data'!A:K,2,FALSE)</f>
        <v>44282</v>
      </c>
      <c r="P270" s="1">
        <f t="shared" si="9"/>
        <v>74</v>
      </c>
    </row>
    <row r="271" spans="1:16" x14ac:dyDescent="0.25">
      <c r="A271" s="5">
        <v>330</v>
      </c>
      <c r="B271" s="1" t="s">
        <v>0</v>
      </c>
      <c r="C271" s="5" t="s">
        <v>5</v>
      </c>
      <c r="F271" s="6">
        <v>1</v>
      </c>
      <c r="I271" s="5">
        <f t="shared" si="8"/>
        <v>1</v>
      </c>
      <c r="J271" s="1">
        <f>VLOOKUP(A271,'Deployment Ct Data'!A:K,7,FALSE)</f>
        <v>29.260999999999999</v>
      </c>
      <c r="K271" s="1">
        <f>VLOOKUP(A271,'Deployment Ct Data'!A:K,10,FALSE)</f>
        <v>3.8829999999999991</v>
      </c>
      <c r="L271" s="1">
        <f>VLOOKUP(A271,'Deployment Ct Data'!A:K,8,FALSE)</f>
        <v>33.887</v>
      </c>
      <c r="M271" s="1">
        <f>VLOOKUP(A271,'Deployment Ct Data'!A:K,11,FALSE)</f>
        <v>-0.7430000000000021</v>
      </c>
      <c r="N271" s="1">
        <f>VLOOKUP(A271,'Deployment Ct Data'!A:K,9,FALSE)</f>
        <v>51</v>
      </c>
      <c r="O271" s="4">
        <f>VLOOKUP(A271,'Deployment Ct Data'!A:K,2,FALSE)</f>
        <v>44284</v>
      </c>
      <c r="P271" s="1">
        <f t="shared" si="9"/>
        <v>76</v>
      </c>
    </row>
    <row r="272" spans="1:16" x14ac:dyDescent="0.25">
      <c r="A272" s="5">
        <v>317</v>
      </c>
      <c r="B272" s="1" t="s">
        <v>0</v>
      </c>
      <c r="C272" s="5" t="s">
        <v>5</v>
      </c>
      <c r="F272" s="6">
        <v>1</v>
      </c>
      <c r="I272" s="5">
        <f t="shared" si="8"/>
        <v>1</v>
      </c>
      <c r="J272" s="1">
        <f>VLOOKUP(A272,'Deployment Ct Data'!A:K,7,FALSE)</f>
        <v>31.803999999999998</v>
      </c>
      <c r="K272" s="1">
        <f>VLOOKUP(A272,'Deployment Ct Data'!A:K,10,FALSE)</f>
        <v>-0.76999999999999957</v>
      </c>
      <c r="L272" s="1">
        <f>VLOOKUP(A272,'Deployment Ct Data'!A:K,8,FALSE)</f>
        <v>51</v>
      </c>
      <c r="M272" s="1">
        <f>VLOOKUP(A272,'Deployment Ct Data'!A:K,11,FALSE)</f>
        <v>-19.966000000000001</v>
      </c>
      <c r="N272" s="1">
        <f>VLOOKUP(A272,'Deployment Ct Data'!A:K,9,FALSE)</f>
        <v>39.241999999999997</v>
      </c>
      <c r="O272" s="4">
        <f>VLOOKUP(A272,'Deployment Ct Data'!A:K,2,FALSE)</f>
        <v>44284</v>
      </c>
      <c r="P272" s="1">
        <f t="shared" si="9"/>
        <v>76</v>
      </c>
    </row>
    <row r="273" spans="1:16" x14ac:dyDescent="0.25">
      <c r="A273" s="5">
        <v>262</v>
      </c>
      <c r="B273" s="1" t="s">
        <v>0</v>
      </c>
      <c r="C273" s="5" t="s">
        <v>5</v>
      </c>
      <c r="F273" s="6">
        <v>1</v>
      </c>
      <c r="I273" s="5">
        <f t="shared" si="8"/>
        <v>1</v>
      </c>
      <c r="J273" s="1">
        <f>VLOOKUP(A273,'Deployment Ct Data'!A:K,7,FALSE)</f>
        <v>22.084</v>
      </c>
      <c r="K273" s="1">
        <f>VLOOKUP(A273,'Deployment Ct Data'!A:K,10,FALSE)</f>
        <v>13.102999999999998</v>
      </c>
      <c r="L273" s="1">
        <f>VLOOKUP(A273,'Deployment Ct Data'!A:K,8,FALSE)</f>
        <v>22.977</v>
      </c>
      <c r="M273" s="1">
        <f>VLOOKUP(A273,'Deployment Ct Data'!A:K,11,FALSE)</f>
        <v>12.209999999999997</v>
      </c>
      <c r="N273" s="1">
        <f>VLOOKUP(A273,'Deployment Ct Data'!A:K,9,FALSE)</f>
        <v>22.986999999999998</v>
      </c>
      <c r="O273" s="4">
        <f>VLOOKUP(A273,'Deployment Ct Data'!A:K,2,FALSE)</f>
        <v>44285</v>
      </c>
      <c r="P273" s="1">
        <f t="shared" si="9"/>
        <v>77</v>
      </c>
    </row>
    <row r="274" spans="1:16" x14ac:dyDescent="0.25">
      <c r="A274" s="5">
        <v>199</v>
      </c>
      <c r="B274" s="1" t="s">
        <v>0</v>
      </c>
      <c r="C274" s="5" t="s">
        <v>5</v>
      </c>
      <c r="F274" s="6">
        <v>1</v>
      </c>
      <c r="I274" s="5">
        <f t="shared" si="8"/>
        <v>1</v>
      </c>
      <c r="J274" s="1">
        <f>VLOOKUP(A274,'Deployment Ct Data'!A:K,7,FALSE)</f>
        <v>30.945</v>
      </c>
      <c r="K274" s="1">
        <f>VLOOKUP(A274,'Deployment Ct Data'!A:K,10,FALSE)</f>
        <v>-1.0740000000000016</v>
      </c>
      <c r="L274" s="1">
        <f>VLOOKUP(A274,'Deployment Ct Data'!A:K,8,FALSE)</f>
        <v>31.809000000000001</v>
      </c>
      <c r="M274" s="1">
        <f>VLOOKUP(A274,'Deployment Ct Data'!A:K,11,FALSE)</f>
        <v>-1.9380000000000024</v>
      </c>
      <c r="N274" s="1">
        <f>VLOOKUP(A274,'Deployment Ct Data'!A:K,9,FALSE)</f>
        <v>31.945</v>
      </c>
      <c r="O274" s="4">
        <f>VLOOKUP(A274,'Deployment Ct Data'!A:K,2,FALSE)</f>
        <v>44285</v>
      </c>
      <c r="P274" s="1">
        <f t="shared" si="9"/>
        <v>77</v>
      </c>
    </row>
    <row r="275" spans="1:16" x14ac:dyDescent="0.25">
      <c r="A275" s="5">
        <v>67</v>
      </c>
      <c r="B275" s="1" t="s">
        <v>0</v>
      </c>
      <c r="C275" s="5" t="s">
        <v>5</v>
      </c>
      <c r="F275" s="6">
        <v>1</v>
      </c>
      <c r="I275" s="5">
        <f t="shared" si="8"/>
        <v>1</v>
      </c>
      <c r="J275" s="1">
        <f>VLOOKUP(A275,'Deployment Ct Data'!A:K,7,FALSE)</f>
        <v>35.087000000000003</v>
      </c>
      <c r="K275" s="1">
        <f>VLOOKUP(A275,'Deployment Ct Data'!A:K,10,FALSE)</f>
        <v>-4.2420000000000044</v>
      </c>
      <c r="L275" s="1">
        <f>VLOOKUP(A275,'Deployment Ct Data'!A:K,8,FALSE)</f>
        <v>37.381999999999998</v>
      </c>
      <c r="M275" s="1">
        <f>VLOOKUP(A275,'Deployment Ct Data'!A:K,11,FALSE)</f>
        <v>-6.536999999999999</v>
      </c>
      <c r="N275" s="1">
        <f>VLOOKUP(A275,'Deployment Ct Data'!A:K,9,FALSE)</f>
        <v>51</v>
      </c>
      <c r="O275" s="4">
        <f>VLOOKUP(A275,'Deployment Ct Data'!A:K,2,FALSE)</f>
        <v>44285</v>
      </c>
      <c r="P275" s="1">
        <f t="shared" si="9"/>
        <v>77</v>
      </c>
    </row>
    <row r="276" spans="1:16" x14ac:dyDescent="0.25">
      <c r="A276" s="5">
        <v>369</v>
      </c>
      <c r="B276" s="1" t="s">
        <v>0</v>
      </c>
      <c r="E276" s="1" t="s">
        <v>5</v>
      </c>
      <c r="F276" s="6">
        <v>1</v>
      </c>
      <c r="I276" s="5">
        <f t="shared" si="8"/>
        <v>1</v>
      </c>
      <c r="J276" s="1">
        <f>VLOOKUP(A276,'Deployment Ct Data'!A:K,7,FALSE)</f>
        <v>18.16</v>
      </c>
      <c r="K276" s="1">
        <f>VLOOKUP(A276,'Deployment Ct Data'!A:K,10,FALSE)</f>
        <v>19.068000000000001</v>
      </c>
      <c r="L276" s="1">
        <f>VLOOKUP(A276,'Deployment Ct Data'!A:K,8,FALSE)</f>
        <v>19.995000000000001</v>
      </c>
      <c r="M276" s="1">
        <f>VLOOKUP(A276,'Deployment Ct Data'!A:K,11,FALSE)</f>
        <v>17.233000000000001</v>
      </c>
      <c r="N276" s="1">
        <f>VLOOKUP(A276,'Deployment Ct Data'!A:K,9,FALSE)</f>
        <v>19.254000000000001</v>
      </c>
      <c r="O276" s="4">
        <f>VLOOKUP(A276,'Deployment Ct Data'!A:K,2,FALSE)</f>
        <v>44286</v>
      </c>
      <c r="P276" s="1">
        <f t="shared" si="9"/>
        <v>78</v>
      </c>
    </row>
    <row r="277" spans="1:16" x14ac:dyDescent="0.25">
      <c r="A277" s="5">
        <v>58</v>
      </c>
      <c r="B277" s="1" t="s">
        <v>0</v>
      </c>
      <c r="C277" s="1" t="s">
        <v>5</v>
      </c>
      <c r="F277" s="6">
        <v>1</v>
      </c>
      <c r="I277" s="5">
        <f t="shared" si="8"/>
        <v>1</v>
      </c>
      <c r="J277" s="1">
        <f>VLOOKUP(A277,'Deployment Ct Data'!A:K,7,FALSE)</f>
        <v>26.495000000000001</v>
      </c>
      <c r="K277" s="1">
        <f>VLOOKUP(A277,'Deployment Ct Data'!A:K,10,FALSE)</f>
        <v>4.3009999999999984</v>
      </c>
      <c r="L277" s="1">
        <f>VLOOKUP(A277,'Deployment Ct Data'!A:K,8,FALSE)</f>
        <v>28.222999999999999</v>
      </c>
      <c r="M277" s="1">
        <f>VLOOKUP(A277,'Deployment Ct Data'!A:K,11,FALSE)</f>
        <v>2.5730000000000004</v>
      </c>
      <c r="N277" s="1">
        <f>VLOOKUP(A277,'Deployment Ct Data'!A:K,9,FALSE)</f>
        <v>27.655000000000001</v>
      </c>
      <c r="O277" s="4">
        <f>VLOOKUP(A277,'Deployment Ct Data'!A:K,2,FALSE)</f>
        <v>44286</v>
      </c>
      <c r="P277" s="1">
        <f t="shared" si="9"/>
        <v>78</v>
      </c>
    </row>
    <row r="278" spans="1:16" x14ac:dyDescent="0.25">
      <c r="A278" s="5">
        <v>93</v>
      </c>
      <c r="B278" s="1" t="s">
        <v>0</v>
      </c>
      <c r="C278" s="1" t="s">
        <v>5</v>
      </c>
      <c r="E278" s="18"/>
      <c r="F278" s="6">
        <v>1</v>
      </c>
      <c r="I278" s="5">
        <f t="shared" si="8"/>
        <v>1</v>
      </c>
      <c r="J278" s="1">
        <f>VLOOKUP(A278,'Deployment Ct Data'!A:K,7,FALSE)</f>
        <v>28.657</v>
      </c>
      <c r="K278" s="1">
        <f>VLOOKUP(A278,'Deployment Ct Data'!A:K,10,FALSE)</f>
        <v>1.1000000000000014</v>
      </c>
      <c r="L278" s="1">
        <f>VLOOKUP(A278,'Deployment Ct Data'!A:K,8,FALSE)</f>
        <v>29.57</v>
      </c>
      <c r="M278" s="1">
        <f>VLOOKUP(A278,'Deployment Ct Data'!A:K,11,FALSE)</f>
        <v>0.18700000000000117</v>
      </c>
      <c r="N278" s="1">
        <f>VLOOKUP(A278,'Deployment Ct Data'!A:K,9,FALSE)</f>
        <v>30.803000000000001</v>
      </c>
      <c r="O278" s="4">
        <f>VLOOKUP(A278,'Deployment Ct Data'!A:K,2,FALSE)</f>
        <v>44286</v>
      </c>
      <c r="P278" s="1">
        <f t="shared" si="9"/>
        <v>78</v>
      </c>
    </row>
    <row r="279" spans="1:16" x14ac:dyDescent="0.25">
      <c r="A279" s="5">
        <v>54</v>
      </c>
      <c r="B279" s="1" t="s">
        <v>0</v>
      </c>
      <c r="C279" s="1" t="s">
        <v>5</v>
      </c>
      <c r="E279" s="18"/>
      <c r="F279" s="6">
        <v>1</v>
      </c>
      <c r="I279" s="5">
        <f t="shared" si="8"/>
        <v>1</v>
      </c>
      <c r="J279" s="1">
        <f>VLOOKUP(A279,'Deployment Ct Data'!A:K,7,FALSE)</f>
        <v>28.99</v>
      </c>
      <c r="K279" s="1">
        <f>VLOOKUP(A279,'Deployment Ct Data'!A:K,10,FALSE)</f>
        <v>3.2590000000000039</v>
      </c>
      <c r="L279" s="1">
        <f>VLOOKUP(A279,'Deployment Ct Data'!A:K,8,FALSE)</f>
        <v>29.477</v>
      </c>
      <c r="M279" s="1">
        <f>VLOOKUP(A279,'Deployment Ct Data'!A:K,11,FALSE)</f>
        <v>2.772000000000002</v>
      </c>
      <c r="N279" s="1">
        <f>VLOOKUP(A279,'Deployment Ct Data'!A:K,9,FALSE)</f>
        <v>29.552</v>
      </c>
      <c r="O279" s="4">
        <f>VLOOKUP(A279,'Deployment Ct Data'!A:K,2,FALSE)</f>
        <v>44286</v>
      </c>
      <c r="P279" s="1">
        <f t="shared" si="9"/>
        <v>78</v>
      </c>
    </row>
    <row r="280" spans="1:16" x14ac:dyDescent="0.25">
      <c r="A280" s="5">
        <v>160</v>
      </c>
      <c r="B280" s="1" t="s">
        <v>0</v>
      </c>
      <c r="C280" s="1" t="s">
        <v>5</v>
      </c>
      <c r="F280" s="6">
        <v>1</v>
      </c>
      <c r="I280" s="5">
        <f t="shared" si="8"/>
        <v>1</v>
      </c>
      <c r="J280" s="1">
        <f>VLOOKUP(A280,'Deployment Ct Data'!A:K,7,FALSE)</f>
        <v>29.606000000000002</v>
      </c>
      <c r="K280" s="1">
        <f>VLOOKUP(A280,'Deployment Ct Data'!A:K,10,FALSE)</f>
        <v>0.67999999999999972</v>
      </c>
      <c r="L280" s="1">
        <f>VLOOKUP(A280,'Deployment Ct Data'!A:K,8,FALSE)</f>
        <v>30.623999999999999</v>
      </c>
      <c r="M280" s="1">
        <f>VLOOKUP(A280,'Deployment Ct Data'!A:K,11,FALSE)</f>
        <v>-0.33799999999999741</v>
      </c>
      <c r="N280" s="1">
        <f>VLOOKUP(A280,'Deployment Ct Data'!A:K,9,FALSE)</f>
        <v>31.128</v>
      </c>
      <c r="O280" s="4">
        <f>VLOOKUP(A280,'Deployment Ct Data'!A:K,2,FALSE)</f>
        <v>44286</v>
      </c>
      <c r="P280" s="1">
        <f t="shared" si="9"/>
        <v>78</v>
      </c>
    </row>
    <row r="281" spans="1:16" x14ac:dyDescent="0.25">
      <c r="A281" s="5">
        <v>44</v>
      </c>
      <c r="B281" s="1" t="s">
        <v>0</v>
      </c>
      <c r="C281" s="1" t="s">
        <v>5</v>
      </c>
      <c r="F281" s="6">
        <v>1</v>
      </c>
      <c r="I281" s="5">
        <f t="shared" si="8"/>
        <v>1</v>
      </c>
      <c r="J281" s="1">
        <f>VLOOKUP(A281,'Deployment Ct Data'!A:K,7,FALSE)</f>
        <v>35.177999999999997</v>
      </c>
      <c r="K281" s="1">
        <f>VLOOKUP(A281,'Deployment Ct Data'!A:K,10,FALSE)</f>
        <v>-8.7999999999993861E-2</v>
      </c>
      <c r="L281" s="1">
        <f>VLOOKUP(A281,'Deployment Ct Data'!A:K,8,FALSE)</f>
        <v>37.969000000000001</v>
      </c>
      <c r="M281" s="1">
        <f>VLOOKUP(A281,'Deployment Ct Data'!A:K,11,FALSE)</f>
        <v>-2.8789999999999978</v>
      </c>
      <c r="N281" s="1">
        <f>VLOOKUP(A281,'Deployment Ct Data'!A:K,9,FALSE)</f>
        <v>43.674999999999997</v>
      </c>
      <c r="O281" s="4">
        <f>VLOOKUP(A281,'Deployment Ct Data'!A:K,2,FALSE)</f>
        <v>44287</v>
      </c>
      <c r="P281" s="1">
        <f t="shared" si="9"/>
        <v>79</v>
      </c>
    </row>
    <row r="282" spans="1:16" x14ac:dyDescent="0.25">
      <c r="A282" s="5">
        <v>172</v>
      </c>
      <c r="B282" s="1" t="s">
        <v>0</v>
      </c>
      <c r="C282" s="1" t="s">
        <v>5</v>
      </c>
      <c r="E282" s="18"/>
      <c r="F282" s="6">
        <v>1</v>
      </c>
      <c r="I282" s="5">
        <f t="shared" si="8"/>
        <v>1</v>
      </c>
      <c r="J282" s="1">
        <f>VLOOKUP(A282,'Deployment Ct Data'!A:K,7,FALSE)</f>
        <v>21.56</v>
      </c>
      <c r="K282" s="1">
        <f>VLOOKUP(A282,'Deployment Ct Data'!A:K,10,FALSE)</f>
        <v>11.790000000000003</v>
      </c>
      <c r="L282" s="1">
        <f>VLOOKUP(A282,'Deployment Ct Data'!A:K,8,FALSE)</f>
        <v>28.966000000000001</v>
      </c>
      <c r="M282" s="1">
        <f>VLOOKUP(A282,'Deployment Ct Data'!A:K,11,FALSE)</f>
        <v>4.3840000000000003</v>
      </c>
      <c r="N282" s="1">
        <f>VLOOKUP(A282,'Deployment Ct Data'!A:K,9,FALSE)</f>
        <v>28.286000000000001</v>
      </c>
      <c r="O282" s="4">
        <f>VLOOKUP(A282,'Deployment Ct Data'!A:K,2,FALSE)</f>
        <v>44288</v>
      </c>
      <c r="P282" s="1">
        <f t="shared" si="9"/>
        <v>80</v>
      </c>
    </row>
    <row r="283" spans="1:16" x14ac:dyDescent="0.25">
      <c r="A283" s="5">
        <v>280</v>
      </c>
      <c r="B283" s="1" t="s">
        <v>0</v>
      </c>
      <c r="C283" s="1" t="s">
        <v>5</v>
      </c>
      <c r="F283" s="6">
        <v>1</v>
      </c>
      <c r="I283" s="5">
        <f t="shared" si="8"/>
        <v>1</v>
      </c>
      <c r="J283" s="1">
        <f>VLOOKUP(A283,'Deployment Ct Data'!A:K,7,FALSE)</f>
        <v>26.327000000000002</v>
      </c>
      <c r="K283" s="1">
        <f>VLOOKUP(A283,'Deployment Ct Data'!A:K,10,FALSE)</f>
        <v>7.4139999999999979</v>
      </c>
      <c r="L283" s="1">
        <f>VLOOKUP(A283,'Deployment Ct Data'!A:K,8,FALSE)</f>
        <v>27.231999999999999</v>
      </c>
      <c r="M283" s="1">
        <f>VLOOKUP(A283,'Deployment Ct Data'!A:K,11,FALSE)</f>
        <v>6.5090000000000003</v>
      </c>
      <c r="N283" s="1">
        <f>VLOOKUP(A283,'Deployment Ct Data'!A:K,9,FALSE)</f>
        <v>27.053000000000001</v>
      </c>
      <c r="O283" s="4">
        <f>VLOOKUP(A283,'Deployment Ct Data'!A:K,2,FALSE)</f>
        <v>44289</v>
      </c>
      <c r="P283" s="1">
        <f t="shared" si="9"/>
        <v>81</v>
      </c>
    </row>
    <row r="284" spans="1:16" x14ac:dyDescent="0.25">
      <c r="A284" s="5">
        <v>200</v>
      </c>
      <c r="B284" s="1" t="s">
        <v>0</v>
      </c>
      <c r="C284" s="1" t="s">
        <v>5</v>
      </c>
      <c r="F284" s="6">
        <v>1</v>
      </c>
      <c r="I284" s="5">
        <f t="shared" si="8"/>
        <v>1</v>
      </c>
      <c r="J284" s="1">
        <f>VLOOKUP(A284,'Deployment Ct Data'!A:K,7,FALSE)</f>
        <v>29.823</v>
      </c>
      <c r="K284" s="1">
        <f>VLOOKUP(A284,'Deployment Ct Data'!A:K,10,FALSE)</f>
        <v>-0.30300000000000082</v>
      </c>
      <c r="L284" s="1">
        <f>VLOOKUP(A284,'Deployment Ct Data'!A:K,8,FALSE)</f>
        <v>30.463999999999999</v>
      </c>
      <c r="M284" s="1">
        <f>VLOOKUP(A284,'Deployment Ct Data'!A:K,11,FALSE)</f>
        <v>-0.94399999999999906</v>
      </c>
      <c r="N284" s="1">
        <f>VLOOKUP(A284,'Deployment Ct Data'!A:K,9,FALSE)</f>
        <v>30.571999999999999</v>
      </c>
      <c r="O284" s="4">
        <f>VLOOKUP(A284,'Deployment Ct Data'!A:K,2,FALSE)</f>
        <v>44289</v>
      </c>
      <c r="P284" s="1">
        <f t="shared" si="9"/>
        <v>81</v>
      </c>
    </row>
    <row r="285" spans="1:16" x14ac:dyDescent="0.25">
      <c r="A285" s="5">
        <v>313</v>
      </c>
      <c r="B285" s="1" t="s">
        <v>0</v>
      </c>
      <c r="C285" s="1" t="s">
        <v>5</v>
      </c>
      <c r="F285" s="6">
        <v>1</v>
      </c>
      <c r="I285" s="5">
        <f t="shared" si="8"/>
        <v>1</v>
      </c>
      <c r="J285" s="1">
        <f>VLOOKUP(A285,'Deployment Ct Data'!A:K,7,FALSE)</f>
        <v>31.093</v>
      </c>
      <c r="K285" s="1">
        <f>VLOOKUP(A285,'Deployment Ct Data'!A:K,10,FALSE)</f>
        <v>-0.72100000000000009</v>
      </c>
      <c r="L285" s="1">
        <f>VLOOKUP(A285,'Deployment Ct Data'!A:K,8,FALSE)</f>
        <v>32.506</v>
      </c>
      <c r="M285" s="1">
        <f>VLOOKUP(A285,'Deployment Ct Data'!A:K,11,FALSE)</f>
        <v>-2.1340000000000003</v>
      </c>
      <c r="N285" s="1">
        <f>VLOOKUP(A285,'Deployment Ct Data'!A:K,9,FALSE)</f>
        <v>36.183</v>
      </c>
      <c r="O285" s="4">
        <f>VLOOKUP(A285,'Deployment Ct Data'!A:K,2,FALSE)</f>
        <v>44289</v>
      </c>
      <c r="P285" s="1">
        <f t="shared" si="9"/>
        <v>81</v>
      </c>
    </row>
    <row r="286" spans="1:16" x14ac:dyDescent="0.25">
      <c r="A286" s="5">
        <v>79</v>
      </c>
      <c r="B286" s="1" t="s">
        <v>0</v>
      </c>
      <c r="C286" s="1" t="s">
        <v>5</v>
      </c>
      <c r="F286" s="6">
        <v>1</v>
      </c>
      <c r="I286" s="5">
        <f t="shared" si="8"/>
        <v>1</v>
      </c>
      <c r="J286" s="1">
        <f>VLOOKUP(A286,'Deployment Ct Data'!A:K,7,FALSE)</f>
        <v>21.456</v>
      </c>
      <c r="K286" s="1">
        <f>VLOOKUP(A286,'Deployment Ct Data'!A:K,10,FALSE)</f>
        <v>17.498999999999999</v>
      </c>
      <c r="L286" s="1">
        <f>VLOOKUP(A286,'Deployment Ct Data'!A:K,8,FALSE)</f>
        <v>22.495999999999999</v>
      </c>
      <c r="M286" s="1">
        <f>VLOOKUP(A286,'Deployment Ct Data'!A:K,11,FALSE)</f>
        <v>16.459</v>
      </c>
      <c r="N286" s="1">
        <f>VLOOKUP(A286,'Deployment Ct Data'!A:K,9,FALSE)</f>
        <v>51</v>
      </c>
      <c r="O286" s="4">
        <f>VLOOKUP(A286,'Deployment Ct Data'!A:K,2,FALSE)</f>
        <v>44291</v>
      </c>
      <c r="P286" s="1">
        <f t="shared" si="9"/>
        <v>83</v>
      </c>
    </row>
    <row r="287" spans="1:16" x14ac:dyDescent="0.25">
      <c r="A287" s="5">
        <v>152</v>
      </c>
      <c r="B287" s="1" t="s">
        <v>0</v>
      </c>
      <c r="C287" s="1" t="s">
        <v>5</v>
      </c>
      <c r="F287" s="6">
        <v>1</v>
      </c>
      <c r="I287" s="5">
        <f t="shared" si="8"/>
        <v>1</v>
      </c>
      <c r="J287" s="1">
        <f>VLOOKUP(A287,'Deployment Ct Data'!A:K,7,FALSE)</f>
        <v>30.963000000000001</v>
      </c>
      <c r="K287" s="1">
        <f>VLOOKUP(A287,'Deployment Ct Data'!A:K,10,FALSE)</f>
        <v>-1.1060000000000016</v>
      </c>
      <c r="L287" s="1">
        <f>VLOOKUP(A287,'Deployment Ct Data'!A:K,8,FALSE)</f>
        <v>32.274999999999999</v>
      </c>
      <c r="M287" s="1">
        <f>VLOOKUP(A287,'Deployment Ct Data'!A:K,11,FALSE)</f>
        <v>-2.4179999999999993</v>
      </c>
      <c r="N287" s="1">
        <f>VLOOKUP(A287,'Deployment Ct Data'!A:K,9,FALSE)</f>
        <v>51</v>
      </c>
      <c r="O287" s="4">
        <f>VLOOKUP(A287,'Deployment Ct Data'!A:K,2,FALSE)</f>
        <v>44292</v>
      </c>
      <c r="P287" s="1">
        <f t="shared" si="9"/>
        <v>84</v>
      </c>
    </row>
    <row r="288" spans="1:16" x14ac:dyDescent="0.25">
      <c r="A288" s="5">
        <v>359</v>
      </c>
      <c r="B288" s="1" t="s">
        <v>0</v>
      </c>
      <c r="C288" s="1" t="s">
        <v>5</v>
      </c>
      <c r="F288" s="6">
        <v>1</v>
      </c>
      <c r="I288" s="5">
        <f t="shared" si="8"/>
        <v>1</v>
      </c>
      <c r="J288" s="1">
        <f>VLOOKUP(A288,'Deployment Ct Data'!A:K,7,FALSE)</f>
        <v>22.297999999999998</v>
      </c>
      <c r="K288" s="1">
        <f>VLOOKUP(A288,'Deployment Ct Data'!A:K,10,FALSE)</f>
        <v>11.012000000000004</v>
      </c>
      <c r="L288" s="1">
        <f>VLOOKUP(A288,'Deployment Ct Data'!A:K,8,FALSE)</f>
        <v>22.718</v>
      </c>
      <c r="M288" s="1">
        <f>VLOOKUP(A288,'Deployment Ct Data'!A:K,11,FALSE)</f>
        <v>10.592000000000002</v>
      </c>
      <c r="N288" s="1">
        <f>VLOOKUP(A288,'Deployment Ct Data'!A:K,9,FALSE)</f>
        <v>51</v>
      </c>
      <c r="O288" s="4">
        <f>VLOOKUP(A288,'Deployment Ct Data'!A:K,2,FALSE)</f>
        <v>44293</v>
      </c>
      <c r="P288" s="1">
        <f t="shared" si="9"/>
        <v>85</v>
      </c>
    </row>
    <row r="289" spans="1:16" x14ac:dyDescent="0.25">
      <c r="A289" s="5">
        <v>194</v>
      </c>
      <c r="B289" s="1" t="s">
        <v>0</v>
      </c>
      <c r="C289" s="1" t="s">
        <v>5</v>
      </c>
      <c r="F289" s="6">
        <v>1</v>
      </c>
      <c r="I289" s="5">
        <f t="shared" si="8"/>
        <v>1</v>
      </c>
      <c r="J289" s="1">
        <f>VLOOKUP(A289,'Deployment Ct Data'!A:K,7,FALSE)</f>
        <v>22.593</v>
      </c>
      <c r="K289" s="1">
        <f>VLOOKUP(A289,'Deployment Ct Data'!A:K,10,FALSE)</f>
        <v>14.169</v>
      </c>
      <c r="L289" s="1">
        <f>VLOOKUP(A289,'Deployment Ct Data'!A:K,8,FALSE)</f>
        <v>22.920999999999999</v>
      </c>
      <c r="M289" s="1">
        <f>VLOOKUP(A289,'Deployment Ct Data'!A:K,11,FALSE)</f>
        <v>13.841000000000001</v>
      </c>
      <c r="N289" s="1">
        <f>VLOOKUP(A289,'Deployment Ct Data'!A:K,9,FALSE)</f>
        <v>23.061</v>
      </c>
      <c r="O289" s="4">
        <f>VLOOKUP(A289,'Deployment Ct Data'!A:K,2,FALSE)</f>
        <v>44293</v>
      </c>
      <c r="P289" s="1">
        <f t="shared" si="9"/>
        <v>85</v>
      </c>
    </row>
    <row r="290" spans="1:16" x14ac:dyDescent="0.25">
      <c r="A290" s="5">
        <v>162</v>
      </c>
      <c r="B290" s="1" t="s">
        <v>0</v>
      </c>
      <c r="C290" s="1" t="s">
        <v>5</v>
      </c>
      <c r="F290" s="6">
        <v>1</v>
      </c>
      <c r="I290" s="5">
        <f t="shared" si="8"/>
        <v>1</v>
      </c>
      <c r="J290" s="1">
        <f>VLOOKUP(A290,'Deployment Ct Data'!A:K,7,FALSE)</f>
        <v>23.204000000000001</v>
      </c>
      <c r="K290" s="1">
        <f>VLOOKUP(A290,'Deployment Ct Data'!A:K,10,FALSE)</f>
        <v>10.332000000000001</v>
      </c>
      <c r="L290" s="1">
        <f>VLOOKUP(A290,'Deployment Ct Data'!A:K,8,FALSE)</f>
        <v>21.742000000000001</v>
      </c>
      <c r="M290" s="1">
        <f>VLOOKUP(A290,'Deployment Ct Data'!A:K,11,FALSE)</f>
        <v>11.794</v>
      </c>
      <c r="N290" s="1">
        <f>VLOOKUP(A290,'Deployment Ct Data'!A:K,9,FALSE)</f>
        <v>23.614999999999998</v>
      </c>
      <c r="O290" s="4">
        <f>VLOOKUP(A290,'Deployment Ct Data'!A:K,2,FALSE)</f>
        <v>44293</v>
      </c>
      <c r="P290" s="1">
        <f t="shared" si="9"/>
        <v>85</v>
      </c>
    </row>
    <row r="291" spans="1:16" x14ac:dyDescent="0.25">
      <c r="A291" s="5">
        <v>229</v>
      </c>
      <c r="B291" s="1" t="s">
        <v>0</v>
      </c>
      <c r="C291" s="1" t="s">
        <v>5</v>
      </c>
      <c r="F291" s="6">
        <v>1</v>
      </c>
      <c r="I291" s="5">
        <f t="shared" si="8"/>
        <v>1</v>
      </c>
      <c r="J291" s="1">
        <f>VLOOKUP(A291,'Deployment Ct Data'!A:K,7,FALSE)</f>
        <v>25.866</v>
      </c>
      <c r="K291" s="1">
        <f>VLOOKUP(A291,'Deployment Ct Data'!A:K,10,FALSE)</f>
        <v>3.929000000000002</v>
      </c>
      <c r="L291" s="1">
        <f>VLOOKUP(A291,'Deployment Ct Data'!A:K,8,FALSE)</f>
        <v>26.78</v>
      </c>
      <c r="M291" s="1">
        <f>VLOOKUP(A291,'Deployment Ct Data'!A:K,11,FALSE)</f>
        <v>3.0150000000000006</v>
      </c>
      <c r="N291" s="1">
        <f>VLOOKUP(A291,'Deployment Ct Data'!A:K,9,FALSE)</f>
        <v>26.564</v>
      </c>
      <c r="O291" s="4">
        <f>VLOOKUP(A291,'Deployment Ct Data'!A:K,2,FALSE)</f>
        <v>44293</v>
      </c>
      <c r="P291" s="1">
        <f t="shared" si="9"/>
        <v>85</v>
      </c>
    </row>
    <row r="292" spans="1:16" x14ac:dyDescent="0.25">
      <c r="A292" s="5">
        <v>356</v>
      </c>
      <c r="B292" s="1" t="s">
        <v>0</v>
      </c>
      <c r="C292" s="1" t="s">
        <v>5</v>
      </c>
      <c r="F292" s="6">
        <v>1</v>
      </c>
      <c r="I292" s="5">
        <f t="shared" si="8"/>
        <v>1</v>
      </c>
      <c r="J292" s="1">
        <f>VLOOKUP(A292,'Deployment Ct Data'!A:K,7,FALSE)</f>
        <v>28.776</v>
      </c>
      <c r="K292" s="1">
        <f>VLOOKUP(A292,'Deployment Ct Data'!A:K,10,FALSE)</f>
        <v>3.1580000000000013</v>
      </c>
      <c r="L292" s="1">
        <f>VLOOKUP(A292,'Deployment Ct Data'!A:K,8,FALSE)</f>
        <v>31.145</v>
      </c>
      <c r="M292" s="1">
        <f>VLOOKUP(A292,'Deployment Ct Data'!A:K,11,FALSE)</f>
        <v>0.78900000000000148</v>
      </c>
      <c r="N292" s="1">
        <f>VLOOKUP(A292,'Deployment Ct Data'!A:K,9,FALSE)</f>
        <v>30.632999999999999</v>
      </c>
      <c r="O292" s="4">
        <f>VLOOKUP(A292,'Deployment Ct Data'!A:K,2,FALSE)</f>
        <v>44293</v>
      </c>
      <c r="P292" s="1">
        <f t="shared" si="9"/>
        <v>85</v>
      </c>
    </row>
    <row r="293" spans="1:16" x14ac:dyDescent="0.25">
      <c r="A293" s="5">
        <v>90</v>
      </c>
      <c r="B293" s="1" t="s">
        <v>0</v>
      </c>
      <c r="C293" s="1" t="s">
        <v>5</v>
      </c>
      <c r="E293" s="18"/>
      <c r="F293" s="6">
        <v>1</v>
      </c>
      <c r="I293" s="5">
        <f t="shared" si="8"/>
        <v>1</v>
      </c>
      <c r="J293" s="1">
        <f>VLOOKUP(A293,'Deployment Ct Data'!A:K,7,FALSE)</f>
        <v>30.33</v>
      </c>
      <c r="K293" s="1">
        <f>VLOOKUP(A293,'Deployment Ct Data'!A:K,10,FALSE)</f>
        <v>0.28300000000000125</v>
      </c>
      <c r="L293" s="1">
        <f>VLOOKUP(A293,'Deployment Ct Data'!A:K,8,FALSE)</f>
        <v>30.738</v>
      </c>
      <c r="M293" s="1">
        <f>VLOOKUP(A293,'Deployment Ct Data'!A:K,11,FALSE)</f>
        <v>-0.125</v>
      </c>
      <c r="N293" s="1">
        <f>VLOOKUP(A293,'Deployment Ct Data'!A:K,9,FALSE)</f>
        <v>31.009</v>
      </c>
      <c r="O293" s="4">
        <f>VLOOKUP(A293,'Deployment Ct Data'!A:K,2,FALSE)</f>
        <v>44293</v>
      </c>
      <c r="P293" s="1">
        <f t="shared" si="9"/>
        <v>85</v>
      </c>
    </row>
    <row r="294" spans="1:16" x14ac:dyDescent="0.25">
      <c r="A294" s="5">
        <v>55</v>
      </c>
      <c r="B294" s="1" t="s">
        <v>0</v>
      </c>
      <c r="C294" s="1" t="s">
        <v>5</v>
      </c>
      <c r="F294" s="6">
        <v>1</v>
      </c>
      <c r="I294" s="5">
        <f t="shared" si="8"/>
        <v>1</v>
      </c>
      <c r="J294" s="1">
        <f>VLOOKUP(A294,'Deployment Ct Data'!A:K,7,FALSE)</f>
        <v>28.928000000000001</v>
      </c>
      <c r="K294" s="1">
        <f>VLOOKUP(A294,'Deployment Ct Data'!A:K,10,FALSE)</f>
        <v>3.1620000000000026</v>
      </c>
      <c r="L294" s="1">
        <f>VLOOKUP(A294,'Deployment Ct Data'!A:K,8,FALSE)</f>
        <v>31.149000000000001</v>
      </c>
      <c r="M294" s="1">
        <f>VLOOKUP(A294,'Deployment Ct Data'!A:K,11,FALSE)</f>
        <v>0.9410000000000025</v>
      </c>
      <c r="N294" s="1">
        <f>VLOOKUP(A294,'Deployment Ct Data'!A:K,9,FALSE)</f>
        <v>21.838000000000001</v>
      </c>
      <c r="O294" s="4">
        <f>VLOOKUP(A294,'Deployment Ct Data'!A:K,2,FALSE)</f>
        <v>44294</v>
      </c>
      <c r="P294" s="1">
        <f t="shared" si="9"/>
        <v>86</v>
      </c>
    </row>
    <row r="295" spans="1:16" x14ac:dyDescent="0.25">
      <c r="A295" s="5">
        <v>381</v>
      </c>
      <c r="B295" s="1" t="s">
        <v>0</v>
      </c>
      <c r="C295" s="1" t="s">
        <v>5</v>
      </c>
      <c r="F295" s="6">
        <v>1</v>
      </c>
      <c r="I295" s="5">
        <f t="shared" si="8"/>
        <v>1</v>
      </c>
      <c r="J295" s="1">
        <f>VLOOKUP(A295,'Deployment Ct Data'!A:K,7,FALSE)</f>
        <v>31.468</v>
      </c>
      <c r="K295" s="1">
        <f>VLOOKUP(A295,'Deployment Ct Data'!A:K,10,FALSE)</f>
        <v>3.2159999999999975</v>
      </c>
      <c r="L295" s="1">
        <f>VLOOKUP(A295,'Deployment Ct Data'!A:K,8,FALSE)</f>
        <v>32.191000000000003</v>
      </c>
      <c r="M295" s="1">
        <f>VLOOKUP(A295,'Deployment Ct Data'!A:K,11,FALSE)</f>
        <v>2.492999999999995</v>
      </c>
      <c r="N295" s="1">
        <f>VLOOKUP(A295,'Deployment Ct Data'!A:K,9,FALSE)</f>
        <v>33.773000000000003</v>
      </c>
      <c r="O295" s="4">
        <f>VLOOKUP(A295,'Deployment Ct Data'!A:K,2,FALSE)</f>
        <v>44299</v>
      </c>
      <c r="P295" s="1">
        <f t="shared" si="9"/>
        <v>91</v>
      </c>
    </row>
    <row r="296" spans="1:16" x14ac:dyDescent="0.25">
      <c r="A296" s="5">
        <v>371</v>
      </c>
      <c r="B296" s="1" t="s">
        <v>0</v>
      </c>
      <c r="C296" s="1" t="s">
        <v>5</v>
      </c>
      <c r="F296" s="6">
        <v>1</v>
      </c>
      <c r="I296" s="5">
        <f t="shared" si="8"/>
        <v>1</v>
      </c>
      <c r="J296" s="1">
        <f>VLOOKUP(A296,'Deployment Ct Data'!A:K,7,FALSE)</f>
        <v>11.119</v>
      </c>
      <c r="K296" s="1">
        <f>VLOOKUP(A296,'Deployment Ct Data'!A:K,10,FALSE)</f>
        <v>24.719000000000001</v>
      </c>
      <c r="L296" s="1">
        <f>VLOOKUP(A296,'Deployment Ct Data'!A:K,8,FALSE)</f>
        <v>21.376000000000001</v>
      </c>
      <c r="M296" s="1">
        <f>VLOOKUP(A296,'Deployment Ct Data'!A:K,11,FALSE)</f>
        <v>14.462</v>
      </c>
      <c r="N296" s="1">
        <f>VLOOKUP(A296,'Deployment Ct Data'!A:K,9,FALSE)</f>
        <v>51</v>
      </c>
      <c r="O296" s="4">
        <f>VLOOKUP(A296,'Deployment Ct Data'!A:K,2,FALSE)</f>
        <v>44300</v>
      </c>
      <c r="P296" s="1">
        <f t="shared" si="9"/>
        <v>92</v>
      </c>
    </row>
    <row r="297" spans="1:16" x14ac:dyDescent="0.25">
      <c r="A297" s="5">
        <v>221</v>
      </c>
      <c r="B297" s="1" t="s">
        <v>0</v>
      </c>
      <c r="C297" s="1" t="s">
        <v>5</v>
      </c>
      <c r="F297" s="6">
        <v>1</v>
      </c>
      <c r="I297" s="5">
        <f t="shared" si="8"/>
        <v>1</v>
      </c>
      <c r="J297" s="1">
        <f>VLOOKUP(A297,'Deployment Ct Data'!A:K,7,FALSE)</f>
        <v>20.238</v>
      </c>
      <c r="K297" s="1">
        <f>VLOOKUP(A297,'Deployment Ct Data'!A:K,10,FALSE)</f>
        <v>14.088999999999999</v>
      </c>
      <c r="L297" s="1">
        <f>VLOOKUP(A297,'Deployment Ct Data'!A:K,8,FALSE)</f>
        <v>30.966000000000001</v>
      </c>
      <c r="M297" s="1">
        <f>VLOOKUP(A297,'Deployment Ct Data'!A:K,11,FALSE)</f>
        <v>3.3609999999999971</v>
      </c>
      <c r="N297" s="1">
        <f>VLOOKUP(A297,'Deployment Ct Data'!A:K,9,FALSE)</f>
        <v>51</v>
      </c>
      <c r="O297" s="4">
        <f>VLOOKUP(A297,'Deployment Ct Data'!A:K,2,FALSE)</f>
        <v>44300</v>
      </c>
      <c r="P297" s="1">
        <f t="shared" si="9"/>
        <v>92</v>
      </c>
    </row>
    <row r="298" spans="1:16" x14ac:dyDescent="0.25">
      <c r="A298" s="5">
        <v>150</v>
      </c>
      <c r="B298" s="1" t="s">
        <v>0</v>
      </c>
      <c r="C298" s="1" t="s">
        <v>5</v>
      </c>
      <c r="F298" s="6">
        <v>1</v>
      </c>
      <c r="I298" s="5">
        <f t="shared" si="8"/>
        <v>1</v>
      </c>
      <c r="J298" s="1">
        <f>VLOOKUP(A298,'Deployment Ct Data'!A:K,7,FALSE)</f>
        <v>31.963999999999999</v>
      </c>
      <c r="K298" s="1">
        <f>VLOOKUP(A298,'Deployment Ct Data'!A:K,10,FALSE)</f>
        <v>-0.67799999999999727</v>
      </c>
      <c r="L298" s="1">
        <f>VLOOKUP(A298,'Deployment Ct Data'!A:K,8,FALSE)</f>
        <v>32.692999999999998</v>
      </c>
      <c r="M298" s="1">
        <f>VLOOKUP(A298,'Deployment Ct Data'!A:K,11,FALSE)</f>
        <v>-1.4069999999999965</v>
      </c>
      <c r="N298" s="1">
        <f>VLOOKUP(A298,'Deployment Ct Data'!A:K,9,FALSE)</f>
        <v>51</v>
      </c>
      <c r="O298" s="4">
        <f>VLOOKUP(A298,'Deployment Ct Data'!A:K,2,FALSE)</f>
        <v>44301</v>
      </c>
      <c r="P298" s="1">
        <f t="shared" si="9"/>
        <v>93</v>
      </c>
    </row>
    <row r="299" spans="1:16" x14ac:dyDescent="0.25">
      <c r="A299" s="5">
        <v>286</v>
      </c>
      <c r="B299" s="1" t="s">
        <v>0</v>
      </c>
      <c r="C299" s="1" t="s">
        <v>5</v>
      </c>
      <c r="F299" s="6">
        <v>1</v>
      </c>
      <c r="I299" s="5">
        <f t="shared" si="8"/>
        <v>1</v>
      </c>
      <c r="J299" s="1">
        <f>VLOOKUP(A299,'Deployment Ct Data'!A:K,7,FALSE)</f>
        <v>32.393999999999998</v>
      </c>
      <c r="K299" s="1">
        <f>VLOOKUP(A299,'Deployment Ct Data'!A:K,10,FALSE)</f>
        <v>-0.70399999999999707</v>
      </c>
      <c r="L299" s="1">
        <f>VLOOKUP(A299,'Deployment Ct Data'!A:K,8,FALSE)</f>
        <v>32.508000000000003</v>
      </c>
      <c r="M299" s="1">
        <f>VLOOKUP(A299,'Deployment Ct Data'!A:K,11,FALSE)</f>
        <v>-0.81800000000000139</v>
      </c>
      <c r="N299" s="1">
        <f>VLOOKUP(A299,'Deployment Ct Data'!A:K,9,FALSE)</f>
        <v>51</v>
      </c>
      <c r="O299" s="4">
        <f>VLOOKUP(A299,'Deployment Ct Data'!A:K,2,FALSE)</f>
        <v>44301</v>
      </c>
      <c r="P299" s="1">
        <f t="shared" si="9"/>
        <v>93</v>
      </c>
    </row>
    <row r="300" spans="1:16" x14ac:dyDescent="0.25">
      <c r="A300" s="5">
        <v>225</v>
      </c>
      <c r="B300" s="1" t="s">
        <v>0</v>
      </c>
      <c r="C300" s="1" t="s">
        <v>5</v>
      </c>
      <c r="F300" s="6">
        <v>1</v>
      </c>
      <c r="I300" s="5">
        <f t="shared" si="8"/>
        <v>1</v>
      </c>
      <c r="J300" s="1">
        <f>VLOOKUP(A300,'Deployment Ct Data'!A:K,7,FALSE)</f>
        <v>44.933999999999997</v>
      </c>
      <c r="K300" s="1">
        <f>VLOOKUP(A300,'Deployment Ct Data'!A:K,10,FALSE)</f>
        <v>-12.443999999999996</v>
      </c>
      <c r="L300" s="1">
        <f>VLOOKUP(A300,'Deployment Ct Data'!A:K,8,FALSE)</f>
        <v>36.798999999999999</v>
      </c>
      <c r="M300" s="1">
        <f>VLOOKUP(A300,'Deployment Ct Data'!A:K,11,FALSE)</f>
        <v>-4.3089999999999975</v>
      </c>
      <c r="N300" s="1">
        <f>VLOOKUP(A300,'Deployment Ct Data'!A:K,9,FALSE)</f>
        <v>51</v>
      </c>
      <c r="O300" s="4">
        <f>VLOOKUP(A300,'Deployment Ct Data'!A:K,2,FALSE)</f>
        <v>44301</v>
      </c>
      <c r="P300" s="1">
        <f t="shared" si="9"/>
        <v>93</v>
      </c>
    </row>
    <row r="301" spans="1:16" x14ac:dyDescent="0.25">
      <c r="A301" s="5">
        <v>129</v>
      </c>
      <c r="B301" s="1" t="s">
        <v>1</v>
      </c>
      <c r="C301" s="1" t="s">
        <v>7</v>
      </c>
      <c r="D301" s="1" t="s">
        <v>5</v>
      </c>
      <c r="F301" s="5">
        <v>1</v>
      </c>
      <c r="I301" s="5">
        <f t="shared" si="8"/>
        <v>1</v>
      </c>
      <c r="J301" s="1">
        <f>VLOOKUP(A301,'Deployment Ct Data'!A:K,7,FALSE)</f>
        <v>41.845999999999997</v>
      </c>
      <c r="K301" s="1">
        <f>VLOOKUP(A301,'Deployment Ct Data'!A:K,10,FALSE)</f>
        <v>-4.0619999999999976</v>
      </c>
      <c r="L301" s="1">
        <f>VLOOKUP(A301,'Deployment Ct Data'!A:K,8,FALSE)</f>
        <v>41.795000000000002</v>
      </c>
      <c r="M301" s="1">
        <f>VLOOKUP(A301,'Deployment Ct Data'!A:K,11,FALSE)</f>
        <v>-4.0110000000000028</v>
      </c>
      <c r="N301" s="1">
        <f>VLOOKUP(A301,'Deployment Ct Data'!A:K,9,FALSE)</f>
        <v>51</v>
      </c>
      <c r="O301" s="4">
        <f>VLOOKUP(A301,'Deployment Ct Data'!A:K,2,FALSE)</f>
        <v>44303</v>
      </c>
      <c r="P301" s="1">
        <f t="shared" si="9"/>
        <v>95</v>
      </c>
    </row>
    <row r="302" spans="1:16" x14ac:dyDescent="0.25">
      <c r="A302" s="5">
        <v>364</v>
      </c>
      <c r="B302" s="1" t="s">
        <v>0</v>
      </c>
      <c r="C302" s="1" t="s">
        <v>5</v>
      </c>
      <c r="F302" s="6">
        <v>1</v>
      </c>
      <c r="I302" s="5">
        <f t="shared" si="8"/>
        <v>1</v>
      </c>
      <c r="J302" s="1">
        <f>VLOOKUP(A302,'Deployment Ct Data'!A:K,7,FALSE)</f>
        <v>47.420999999999999</v>
      </c>
      <c r="K302" s="1">
        <f>VLOOKUP(A302,'Deployment Ct Data'!A:K,10,FALSE)</f>
        <v>-3.3509999999999991</v>
      </c>
      <c r="L302" s="1">
        <f>VLOOKUP(A302,'Deployment Ct Data'!A:K,8,FALSE)</f>
        <v>45.052</v>
      </c>
      <c r="M302" s="1">
        <f>VLOOKUP(A302,'Deployment Ct Data'!A:K,11,FALSE)</f>
        <v>-0.98199999999999932</v>
      </c>
      <c r="N302" s="1">
        <f>VLOOKUP(A302,'Deployment Ct Data'!A:K,9,FALSE)</f>
        <v>51</v>
      </c>
      <c r="O302" s="4">
        <f>VLOOKUP(A302,'Deployment Ct Data'!A:K,2,FALSE)</f>
        <v>44303</v>
      </c>
      <c r="P302" s="1">
        <f t="shared" si="9"/>
        <v>95</v>
      </c>
    </row>
    <row r="303" spans="1:16" x14ac:dyDescent="0.25">
      <c r="A303" s="5">
        <v>182</v>
      </c>
      <c r="B303" s="1" t="s">
        <v>0</v>
      </c>
      <c r="C303" s="1" t="s">
        <v>5</v>
      </c>
      <c r="F303" s="6">
        <v>1</v>
      </c>
      <c r="I303" s="5">
        <f t="shared" si="8"/>
        <v>1</v>
      </c>
      <c r="J303" s="1">
        <f>VLOOKUP(A303,'Deployment Ct Data'!A:K,7,FALSE)</f>
        <v>27.978999999999999</v>
      </c>
      <c r="K303" s="1">
        <f>VLOOKUP(A303,'Deployment Ct Data'!A:K,10,FALSE)</f>
        <v>12.058999999999997</v>
      </c>
      <c r="L303" s="1">
        <f>VLOOKUP(A303,'Deployment Ct Data'!A:K,8,FALSE)</f>
        <v>29.597999999999999</v>
      </c>
      <c r="M303" s="1">
        <f>VLOOKUP(A303,'Deployment Ct Data'!A:K,11,FALSE)</f>
        <v>10.439999999999998</v>
      </c>
      <c r="N303" s="1">
        <f>VLOOKUP(A303,'Deployment Ct Data'!A:K,9,FALSE)</f>
        <v>51</v>
      </c>
      <c r="O303" s="4">
        <f>VLOOKUP(A303,'Deployment Ct Data'!A:K,2,FALSE)</f>
        <v>44305</v>
      </c>
      <c r="P303" s="1">
        <f t="shared" si="9"/>
        <v>97</v>
      </c>
    </row>
    <row r="304" spans="1:16" x14ac:dyDescent="0.25">
      <c r="A304" s="5">
        <v>269</v>
      </c>
      <c r="B304" s="1" t="s">
        <v>0</v>
      </c>
      <c r="C304" s="1" t="s">
        <v>5</v>
      </c>
      <c r="F304" s="6">
        <v>1</v>
      </c>
      <c r="I304" s="5">
        <f t="shared" si="8"/>
        <v>1</v>
      </c>
      <c r="J304" s="1">
        <f>VLOOKUP(A304,'Deployment Ct Data'!A:K,7,FALSE)</f>
        <v>26.568000000000001</v>
      </c>
      <c r="K304" s="1">
        <f>VLOOKUP(A304,'Deployment Ct Data'!A:K,10,FALSE)</f>
        <v>2.945999999999998</v>
      </c>
      <c r="L304" s="1">
        <f>VLOOKUP(A304,'Deployment Ct Data'!A:K,8,FALSE)</f>
        <v>27.58</v>
      </c>
      <c r="M304" s="1">
        <f>VLOOKUP(A304,'Deployment Ct Data'!A:K,11,FALSE)</f>
        <v>1.9340000000000011</v>
      </c>
      <c r="N304" s="1">
        <f>VLOOKUP(A304,'Deployment Ct Data'!A:K,9,FALSE)</f>
        <v>51</v>
      </c>
      <c r="O304" s="4">
        <f>VLOOKUP(A304,'Deployment Ct Data'!A:K,2,FALSE)</f>
        <v>44306</v>
      </c>
      <c r="P304" s="1">
        <f t="shared" si="9"/>
        <v>98</v>
      </c>
    </row>
    <row r="305" spans="1:16" x14ac:dyDescent="0.25">
      <c r="A305" s="5">
        <v>29</v>
      </c>
      <c r="B305" s="1" t="s">
        <v>0</v>
      </c>
      <c r="C305" s="1" t="s">
        <v>5</v>
      </c>
      <c r="F305" s="6">
        <v>1</v>
      </c>
      <c r="I305" s="5">
        <f t="shared" si="8"/>
        <v>1</v>
      </c>
      <c r="J305" s="1">
        <f>VLOOKUP(A305,'Deployment Ct Data'!A:K,7,FALSE)</f>
        <v>31.829000000000001</v>
      </c>
      <c r="K305" s="1">
        <f>VLOOKUP(A305,'Deployment Ct Data'!A:K,10,FALSE)</f>
        <v>1.2650000000000006</v>
      </c>
      <c r="L305" s="1">
        <f>VLOOKUP(A305,'Deployment Ct Data'!A:K,8,FALSE)</f>
        <v>32.686</v>
      </c>
      <c r="M305" s="1">
        <f>VLOOKUP(A305,'Deployment Ct Data'!A:K,11,FALSE)</f>
        <v>0.40800000000000125</v>
      </c>
      <c r="N305" s="1">
        <f>VLOOKUP(A305,'Deployment Ct Data'!A:K,9,FALSE)</f>
        <v>51</v>
      </c>
      <c r="O305" s="4">
        <f>VLOOKUP(A305,'Deployment Ct Data'!A:K,2,FALSE)</f>
        <v>44309</v>
      </c>
      <c r="P305" s="1">
        <f t="shared" si="9"/>
        <v>101</v>
      </c>
    </row>
    <row r="306" spans="1:16" x14ac:dyDescent="0.25">
      <c r="A306" s="5">
        <v>83</v>
      </c>
      <c r="B306" s="1" t="s">
        <v>0</v>
      </c>
      <c r="C306" s="1" t="s">
        <v>5</v>
      </c>
      <c r="E306" s="18"/>
      <c r="F306" s="6">
        <v>1</v>
      </c>
      <c r="I306" s="5">
        <f t="shared" si="8"/>
        <v>1</v>
      </c>
      <c r="J306" s="1">
        <f>VLOOKUP(A306,'Deployment Ct Data'!A:K,7,FALSE)</f>
        <v>18.649000000000001</v>
      </c>
      <c r="K306" s="1">
        <f>VLOOKUP(A306,'Deployment Ct Data'!A:K,10,FALSE)</f>
        <v>24.231999999999999</v>
      </c>
      <c r="L306" s="1">
        <f>VLOOKUP(A306,'Deployment Ct Data'!A:K,8,FALSE)</f>
        <v>20.646999999999998</v>
      </c>
      <c r="M306" s="1">
        <f>VLOOKUP(A306,'Deployment Ct Data'!A:K,11,FALSE)</f>
        <v>22.234000000000002</v>
      </c>
      <c r="N306" s="1">
        <f>VLOOKUP(A306,'Deployment Ct Data'!A:K,9,FALSE)</f>
        <v>51</v>
      </c>
      <c r="O306" s="4">
        <f>VLOOKUP(A306,'Deployment Ct Data'!A:K,2,FALSE)</f>
        <v>44317</v>
      </c>
      <c r="P306" s="1">
        <f t="shared" si="9"/>
        <v>109</v>
      </c>
    </row>
    <row r="307" spans="1:16" x14ac:dyDescent="0.25">
      <c r="A307" s="5">
        <v>8</v>
      </c>
      <c r="B307" s="1" t="s">
        <v>0</v>
      </c>
      <c r="C307" s="1" t="s">
        <v>5</v>
      </c>
      <c r="F307" s="6">
        <v>1</v>
      </c>
      <c r="I307" s="5">
        <f t="shared" si="8"/>
        <v>1</v>
      </c>
      <c r="J307" s="1">
        <f>VLOOKUP(A307,'Deployment Ct Data'!A:K,7,FALSE)</f>
        <v>28.335999999999999</v>
      </c>
      <c r="K307" s="1">
        <f>VLOOKUP(A307,'Deployment Ct Data'!A:K,10,FALSE)</f>
        <v>4.0600000000000023</v>
      </c>
      <c r="L307" s="1">
        <f>VLOOKUP(A307,'Deployment Ct Data'!A:K,8,FALSE)</f>
        <v>29.513999999999999</v>
      </c>
      <c r="M307" s="1">
        <f>VLOOKUP(A307,'Deployment Ct Data'!A:K,11,FALSE)</f>
        <v>2.8820000000000014</v>
      </c>
      <c r="N307" s="1">
        <f>VLOOKUP(A307,'Deployment Ct Data'!A:K,9,FALSE)</f>
        <v>51</v>
      </c>
      <c r="O307" s="4">
        <f>VLOOKUP(A307,'Deployment Ct Data'!A:K,2,FALSE)</f>
        <v>44320</v>
      </c>
      <c r="P307" s="1">
        <f t="shared" si="9"/>
        <v>112</v>
      </c>
    </row>
    <row r="308" spans="1:16" x14ac:dyDescent="0.25">
      <c r="A308" s="5">
        <v>306</v>
      </c>
      <c r="B308" s="1" t="s">
        <v>0</v>
      </c>
      <c r="C308" s="1" t="s">
        <v>5</v>
      </c>
      <c r="F308" s="6">
        <v>1</v>
      </c>
      <c r="I308" s="5">
        <f t="shared" si="8"/>
        <v>1</v>
      </c>
      <c r="J308" s="1">
        <f>VLOOKUP(A308,'Deployment Ct Data'!A:K,7,FALSE)</f>
        <v>31.446000000000002</v>
      </c>
      <c r="K308" s="1">
        <f>VLOOKUP(A308,'Deployment Ct Data'!A:K,10,FALSE)</f>
        <v>0.53500000000000014</v>
      </c>
      <c r="L308" s="1">
        <f>VLOOKUP(A308,'Deployment Ct Data'!A:K,8,FALSE)</f>
        <v>32.366</v>
      </c>
      <c r="M308" s="1">
        <f>VLOOKUP(A308,'Deployment Ct Data'!A:K,11,FALSE)</f>
        <v>-0.38499999999999801</v>
      </c>
      <c r="N308" s="1">
        <f>VLOOKUP(A308,'Deployment Ct Data'!A:K,9,FALSE)</f>
        <v>51</v>
      </c>
      <c r="O308" s="4">
        <f>VLOOKUP(A308,'Deployment Ct Data'!A:K,2,FALSE)</f>
        <v>44321</v>
      </c>
      <c r="P308" s="1">
        <f t="shared" si="9"/>
        <v>113</v>
      </c>
    </row>
    <row r="309" spans="1:16" x14ac:dyDescent="0.25">
      <c r="A309" s="5">
        <v>130</v>
      </c>
      <c r="B309" s="1" t="s">
        <v>0</v>
      </c>
      <c r="C309" s="1" t="s">
        <v>5</v>
      </c>
      <c r="E309" s="18"/>
      <c r="F309" s="6">
        <v>1</v>
      </c>
      <c r="I309" s="5">
        <f t="shared" si="8"/>
        <v>1</v>
      </c>
      <c r="J309" s="1">
        <f>VLOOKUP(A309,'Deployment Ct Data'!A:K,7,FALSE)</f>
        <v>36.088999999999999</v>
      </c>
      <c r="K309" s="1">
        <f>VLOOKUP(A309,'Deployment Ct Data'!A:K,10,FALSE)</f>
        <v>-2.3930000000000007</v>
      </c>
      <c r="L309" s="1">
        <f>VLOOKUP(A309,'Deployment Ct Data'!A:K,8,FALSE)</f>
        <v>36.273000000000003</v>
      </c>
      <c r="M309" s="1">
        <f>VLOOKUP(A309,'Deployment Ct Data'!A:K,11,FALSE)</f>
        <v>-2.5770000000000053</v>
      </c>
      <c r="N309" s="1">
        <f>VLOOKUP(A309,'Deployment Ct Data'!A:K,9,FALSE)</f>
        <v>51</v>
      </c>
      <c r="O309" s="4">
        <f>VLOOKUP(A309,'Deployment Ct Data'!A:K,2,FALSE)</f>
        <v>44321</v>
      </c>
      <c r="P309" s="1">
        <f t="shared" si="9"/>
        <v>113</v>
      </c>
    </row>
    <row r="310" spans="1:16" x14ac:dyDescent="0.25">
      <c r="A310" s="5">
        <v>231</v>
      </c>
      <c r="B310" s="1" t="s">
        <v>1</v>
      </c>
      <c r="C310" s="1" t="s">
        <v>7</v>
      </c>
      <c r="D310" s="1" t="s">
        <v>7</v>
      </c>
      <c r="G310" s="5">
        <v>0</v>
      </c>
      <c r="I310" s="5">
        <f t="shared" si="8"/>
        <v>0</v>
      </c>
      <c r="J310" s="1">
        <f>VLOOKUP(A310,'Deployment Ct Data'!A:K,7,FALSE)</f>
        <v>35.643999999999998</v>
      </c>
      <c r="K310" s="1">
        <f>VLOOKUP(A310,'Deployment Ct Data'!A:K,10,FALSE)</f>
        <v>-6.796999999999997</v>
      </c>
      <c r="L310" s="1">
        <f>VLOOKUP(A310,'Deployment Ct Data'!A:K,8,FALSE)</f>
        <v>37.692999999999998</v>
      </c>
      <c r="M310" s="1">
        <f>VLOOKUP(A310,'Deployment Ct Data'!A:K,11,FALSE)</f>
        <v>-8.8459999999999965</v>
      </c>
      <c r="N310" s="1">
        <f>VLOOKUP(A310,'Deployment Ct Data'!A:K,9,FALSE)</f>
        <v>46.73</v>
      </c>
      <c r="O310" s="4">
        <f>VLOOKUP(A310,'Deployment Ct Data'!A:K,2,FALSE)</f>
        <v>44210</v>
      </c>
      <c r="P310" s="1">
        <f t="shared" si="9"/>
        <v>2</v>
      </c>
    </row>
    <row r="311" spans="1:16" x14ac:dyDescent="0.25">
      <c r="A311" s="5">
        <v>3</v>
      </c>
      <c r="B311" s="1" t="s">
        <v>0</v>
      </c>
      <c r="C311" s="1" t="s">
        <v>7</v>
      </c>
      <c r="D311" s="1" t="s">
        <v>7</v>
      </c>
      <c r="G311" s="5">
        <v>0</v>
      </c>
      <c r="I311" s="5">
        <f t="shared" si="8"/>
        <v>0</v>
      </c>
      <c r="J311" s="1">
        <f>VLOOKUP(A311,'Deployment Ct Data'!A:K,7,FALSE)</f>
        <v>51</v>
      </c>
      <c r="K311" s="1">
        <f>VLOOKUP(A311,'Deployment Ct Data'!A:K,10,FALSE)</f>
        <v>-16.747999999999998</v>
      </c>
      <c r="L311" s="1">
        <f>VLOOKUP(A311,'Deployment Ct Data'!A:K,8,FALSE)</f>
        <v>51</v>
      </c>
      <c r="M311" s="1">
        <f>VLOOKUP(A311,'Deployment Ct Data'!A:K,11,FALSE)</f>
        <v>-16.747999999999998</v>
      </c>
      <c r="N311" s="1">
        <f>VLOOKUP(A311,'Deployment Ct Data'!A:K,9,FALSE)</f>
        <v>51</v>
      </c>
      <c r="O311" s="4">
        <f>VLOOKUP(A311,'Deployment Ct Data'!A:K,2,FALSE)</f>
        <v>44212</v>
      </c>
      <c r="P311" s="1">
        <f t="shared" si="9"/>
        <v>4</v>
      </c>
    </row>
    <row r="312" spans="1:16" x14ac:dyDescent="0.25">
      <c r="A312" s="5">
        <v>198</v>
      </c>
      <c r="B312" s="1" t="s">
        <v>0</v>
      </c>
      <c r="C312" s="1" t="s">
        <v>7</v>
      </c>
      <c r="D312" s="1" t="s">
        <v>7</v>
      </c>
      <c r="G312" s="5">
        <v>0</v>
      </c>
      <c r="I312" s="5">
        <f t="shared" si="8"/>
        <v>0</v>
      </c>
      <c r="J312" s="1">
        <f>VLOOKUP(A312,'Deployment Ct Data'!A:K,7,FALSE)</f>
        <v>40.561</v>
      </c>
      <c r="K312" s="1">
        <f>VLOOKUP(A312,'Deployment Ct Data'!A:K,10,FALSE)</f>
        <v>-10.992999999999999</v>
      </c>
      <c r="L312" s="1">
        <f>VLOOKUP(A312,'Deployment Ct Data'!A:K,8,FALSE)</f>
        <v>51</v>
      </c>
      <c r="M312" s="1">
        <f>VLOOKUP(A312,'Deployment Ct Data'!A:K,11,FALSE)</f>
        <v>-21.431999999999999</v>
      </c>
      <c r="N312" s="1">
        <f>VLOOKUP(A312,'Deployment Ct Data'!A:K,9,FALSE)</f>
        <v>51</v>
      </c>
      <c r="O312" s="4">
        <f>VLOOKUP(A312,'Deployment Ct Data'!A:K,2,FALSE)</f>
        <v>44217</v>
      </c>
      <c r="P312" s="1">
        <f t="shared" si="9"/>
        <v>9</v>
      </c>
    </row>
    <row r="313" spans="1:16" x14ac:dyDescent="0.25">
      <c r="A313" s="5">
        <v>74</v>
      </c>
      <c r="B313" s="1" t="s">
        <v>0</v>
      </c>
      <c r="C313" s="1" t="s">
        <v>7</v>
      </c>
      <c r="D313" s="1" t="s">
        <v>7</v>
      </c>
      <c r="G313" s="5">
        <v>0</v>
      </c>
      <c r="I313" s="5">
        <f t="shared" si="8"/>
        <v>0</v>
      </c>
      <c r="J313" s="1">
        <f>VLOOKUP(A313,'Deployment Ct Data'!A:K,7,FALSE)</f>
        <v>38.776000000000003</v>
      </c>
      <c r="K313" s="1">
        <f>VLOOKUP(A313,'Deployment Ct Data'!A:K,10,FALSE)</f>
        <v>-9.4610000000000021</v>
      </c>
      <c r="L313" s="1">
        <f>VLOOKUP(A313,'Deployment Ct Data'!A:K,8,FALSE)</f>
        <v>40.045999999999999</v>
      </c>
      <c r="M313" s="1">
        <f>VLOOKUP(A313,'Deployment Ct Data'!A:K,11,FALSE)</f>
        <v>-10.730999999999998</v>
      </c>
      <c r="N313" s="1">
        <f>VLOOKUP(A313,'Deployment Ct Data'!A:K,9,FALSE)</f>
        <v>51</v>
      </c>
      <c r="O313" s="4">
        <f>VLOOKUP(A313,'Deployment Ct Data'!A:K,2,FALSE)</f>
        <v>44218</v>
      </c>
      <c r="P313" s="1">
        <f t="shared" si="9"/>
        <v>10</v>
      </c>
    </row>
    <row r="314" spans="1:16" x14ac:dyDescent="0.25">
      <c r="A314" s="5">
        <v>209</v>
      </c>
      <c r="B314" s="1" t="s">
        <v>0</v>
      </c>
      <c r="C314" s="1" t="s">
        <v>7</v>
      </c>
      <c r="D314" s="1" t="s">
        <v>7</v>
      </c>
      <c r="G314" s="5">
        <v>0</v>
      </c>
      <c r="I314" s="5">
        <f t="shared" si="8"/>
        <v>0</v>
      </c>
      <c r="J314" s="1">
        <f>VLOOKUP(A314,'Deployment Ct Data'!A:K,7,FALSE)</f>
        <v>39.377000000000002</v>
      </c>
      <c r="K314" s="1">
        <f>VLOOKUP(A314,'Deployment Ct Data'!A:K,10,FALSE)</f>
        <v>-8.2750000000000021</v>
      </c>
      <c r="L314" s="1">
        <f>VLOOKUP(A314,'Deployment Ct Data'!A:K,8,FALSE)</f>
        <v>51</v>
      </c>
      <c r="M314" s="1">
        <f>VLOOKUP(A314,'Deployment Ct Data'!A:K,11,FALSE)</f>
        <v>-19.898</v>
      </c>
      <c r="N314" s="1">
        <f>VLOOKUP(A314,'Deployment Ct Data'!A:K,9,FALSE)</f>
        <v>51</v>
      </c>
      <c r="O314" s="4">
        <f>VLOOKUP(A314,'Deployment Ct Data'!A:K,2,FALSE)</f>
        <v>44223</v>
      </c>
      <c r="P314" s="1">
        <f t="shared" si="9"/>
        <v>15</v>
      </c>
    </row>
    <row r="315" spans="1:16" x14ac:dyDescent="0.25">
      <c r="A315" s="5">
        <v>326</v>
      </c>
      <c r="B315" s="1" t="s">
        <v>0</v>
      </c>
      <c r="C315" s="1" t="s">
        <v>7</v>
      </c>
      <c r="D315" s="1" t="s">
        <v>7</v>
      </c>
      <c r="G315" s="5">
        <v>0</v>
      </c>
      <c r="I315" s="5">
        <f t="shared" si="8"/>
        <v>0</v>
      </c>
      <c r="J315" s="1">
        <f>VLOOKUP(A315,'Deployment Ct Data'!A:K,7,FALSE)</f>
        <v>35.704999999999998</v>
      </c>
      <c r="K315" s="1">
        <f>VLOOKUP(A315,'Deployment Ct Data'!A:K,10,FALSE)</f>
        <v>-0.24699999999999989</v>
      </c>
      <c r="L315" s="1">
        <f>VLOOKUP(A315,'Deployment Ct Data'!A:K,8,FALSE)</f>
        <v>36.497</v>
      </c>
      <c r="M315" s="1">
        <f>VLOOKUP(A315,'Deployment Ct Data'!A:K,11,FALSE)</f>
        <v>-1.0390000000000015</v>
      </c>
      <c r="N315" s="1">
        <f>VLOOKUP(A315,'Deployment Ct Data'!A:K,9,FALSE)</f>
        <v>36.920999999999999</v>
      </c>
      <c r="O315" s="4">
        <f>VLOOKUP(A315,'Deployment Ct Data'!A:K,2,FALSE)</f>
        <v>44229</v>
      </c>
      <c r="P315" s="1">
        <f t="shared" si="9"/>
        <v>21</v>
      </c>
    </row>
    <row r="316" spans="1:16" x14ac:dyDescent="0.25">
      <c r="A316" s="5">
        <v>140</v>
      </c>
      <c r="B316" s="1" t="s">
        <v>0</v>
      </c>
      <c r="C316" s="1" t="s">
        <v>7</v>
      </c>
      <c r="D316" s="1" t="s">
        <v>7</v>
      </c>
      <c r="G316" s="5">
        <v>0</v>
      </c>
      <c r="I316" s="5">
        <f t="shared" si="8"/>
        <v>0</v>
      </c>
      <c r="J316" s="1">
        <f>VLOOKUP(A316,'Deployment Ct Data'!A:K,7,FALSE)</f>
        <v>37.470999999999997</v>
      </c>
      <c r="K316" s="1">
        <f>VLOOKUP(A316,'Deployment Ct Data'!A:K,10,FALSE)</f>
        <v>-0.59099999999999397</v>
      </c>
      <c r="L316" s="1">
        <f>VLOOKUP(A316,'Deployment Ct Data'!A:K,8,FALSE)</f>
        <v>39.582000000000001</v>
      </c>
      <c r="M316" s="1">
        <f>VLOOKUP(A316,'Deployment Ct Data'!A:K,11,FALSE)</f>
        <v>-2.7019999999999982</v>
      </c>
      <c r="N316" s="1">
        <f>VLOOKUP(A316,'Deployment Ct Data'!A:K,9,FALSE)</f>
        <v>45.906999999999996</v>
      </c>
      <c r="O316" s="4">
        <f>VLOOKUP(A316,'Deployment Ct Data'!A:K,2,FALSE)</f>
        <v>44229</v>
      </c>
      <c r="P316" s="1">
        <f t="shared" si="9"/>
        <v>21</v>
      </c>
    </row>
    <row r="317" spans="1:16" x14ac:dyDescent="0.25">
      <c r="A317" s="5">
        <v>157</v>
      </c>
      <c r="B317" s="1" t="s">
        <v>0</v>
      </c>
      <c r="C317" s="1" t="s">
        <v>7</v>
      </c>
      <c r="D317" s="1" t="s">
        <v>7</v>
      </c>
      <c r="G317" s="5">
        <v>0</v>
      </c>
      <c r="I317" s="5">
        <f t="shared" si="8"/>
        <v>0</v>
      </c>
      <c r="J317" s="1">
        <f>VLOOKUP(A317,'Deployment Ct Data'!A:K,7,FALSE)</f>
        <v>33.433</v>
      </c>
      <c r="K317" s="1">
        <f>VLOOKUP(A317,'Deployment Ct Data'!A:K,10,FALSE)</f>
        <v>-4.1400000000000006</v>
      </c>
      <c r="L317" s="1">
        <f>VLOOKUP(A317,'Deployment Ct Data'!A:K,8,FALSE)</f>
        <v>33.624000000000002</v>
      </c>
      <c r="M317" s="1">
        <f>VLOOKUP(A317,'Deployment Ct Data'!A:K,11,FALSE)</f>
        <v>-4.3310000000000031</v>
      </c>
      <c r="N317" s="1">
        <f>VLOOKUP(A317,'Deployment Ct Data'!A:K,9,FALSE)</f>
        <v>34.241999999999997</v>
      </c>
      <c r="O317" s="4">
        <f>VLOOKUP(A317,'Deployment Ct Data'!A:K,2,FALSE)</f>
        <v>44230</v>
      </c>
      <c r="P317" s="1">
        <f t="shared" si="9"/>
        <v>22</v>
      </c>
    </row>
    <row r="318" spans="1:16" x14ac:dyDescent="0.25">
      <c r="A318" s="5">
        <v>145</v>
      </c>
      <c r="B318" s="1" t="s">
        <v>0</v>
      </c>
      <c r="C318" s="1" t="s">
        <v>7</v>
      </c>
      <c r="D318" s="1" t="s">
        <v>7</v>
      </c>
      <c r="G318" s="5">
        <v>0</v>
      </c>
      <c r="I318" s="5">
        <f t="shared" si="8"/>
        <v>0</v>
      </c>
      <c r="J318" s="1">
        <f>VLOOKUP(A318,'Deployment Ct Data'!A:K,7,FALSE)</f>
        <v>37.002000000000002</v>
      </c>
      <c r="K318" s="1">
        <f>VLOOKUP(A318,'Deployment Ct Data'!A:K,10,FALSE)</f>
        <v>-3.8810000000000002</v>
      </c>
      <c r="L318" s="1">
        <f>VLOOKUP(A318,'Deployment Ct Data'!A:K,8,FALSE)</f>
        <v>37.817</v>
      </c>
      <c r="M318" s="1">
        <f>VLOOKUP(A318,'Deployment Ct Data'!A:K,11,FALSE)</f>
        <v>-4.695999999999998</v>
      </c>
      <c r="N318" s="1">
        <f>VLOOKUP(A318,'Deployment Ct Data'!A:K,9,FALSE)</f>
        <v>42.658999999999999</v>
      </c>
      <c r="O318" s="4">
        <f>VLOOKUP(A318,'Deployment Ct Data'!A:K,2,FALSE)</f>
        <v>44236</v>
      </c>
      <c r="P318" s="1">
        <f t="shared" si="9"/>
        <v>28</v>
      </c>
    </row>
    <row r="319" spans="1:16" x14ac:dyDescent="0.25">
      <c r="A319" s="5">
        <v>168</v>
      </c>
      <c r="B319" s="1" t="s">
        <v>0</v>
      </c>
      <c r="C319" s="1" t="s">
        <v>7</v>
      </c>
      <c r="D319" s="1" t="s">
        <v>7</v>
      </c>
      <c r="E319" s="18"/>
      <c r="G319" s="5">
        <v>0</v>
      </c>
      <c r="I319" s="5">
        <f t="shared" si="8"/>
        <v>0</v>
      </c>
      <c r="J319" s="1">
        <f>VLOOKUP(A319,'Deployment Ct Data'!A:K,7,FALSE)</f>
        <v>38.365000000000002</v>
      </c>
      <c r="K319" s="1">
        <f>VLOOKUP(A319,'Deployment Ct Data'!A:K,10,FALSE)</f>
        <v>-6.8100000000000023</v>
      </c>
      <c r="L319" s="1">
        <f>VLOOKUP(A319,'Deployment Ct Data'!A:K,8,FALSE)</f>
        <v>38.841000000000001</v>
      </c>
      <c r="M319" s="1">
        <f>VLOOKUP(A319,'Deployment Ct Data'!A:K,11,FALSE)</f>
        <v>-7.2860000000000014</v>
      </c>
      <c r="N319" s="1">
        <f>VLOOKUP(A319,'Deployment Ct Data'!A:K,9,FALSE)</f>
        <v>48.392000000000003</v>
      </c>
      <c r="O319" s="4">
        <f>VLOOKUP(A319,'Deployment Ct Data'!A:K,2,FALSE)</f>
        <v>44236</v>
      </c>
      <c r="P319" s="1">
        <f t="shared" si="9"/>
        <v>28</v>
      </c>
    </row>
    <row r="320" spans="1:16" x14ac:dyDescent="0.25">
      <c r="A320" s="5">
        <v>81</v>
      </c>
      <c r="B320" s="1" t="s">
        <v>0</v>
      </c>
      <c r="C320" s="1" t="s">
        <v>7</v>
      </c>
      <c r="D320" s="1" t="s">
        <v>7</v>
      </c>
      <c r="G320" s="5">
        <v>0</v>
      </c>
      <c r="I320" s="5">
        <f t="shared" si="8"/>
        <v>0</v>
      </c>
      <c r="J320" s="1">
        <f>VLOOKUP(A320,'Deployment Ct Data'!A:K,7,FALSE)</f>
        <v>32.865000000000002</v>
      </c>
      <c r="K320" s="1">
        <f>VLOOKUP(A320,'Deployment Ct Data'!A:K,10,FALSE)</f>
        <v>-1.5870000000000033</v>
      </c>
      <c r="L320" s="1">
        <f>VLOOKUP(A320,'Deployment Ct Data'!A:K,8,FALSE)</f>
        <v>33.405999999999999</v>
      </c>
      <c r="M320" s="1">
        <f>VLOOKUP(A320,'Deployment Ct Data'!A:K,11,FALSE)</f>
        <v>-2.1280000000000001</v>
      </c>
      <c r="N320" s="1">
        <f>VLOOKUP(A320,'Deployment Ct Data'!A:K,9,FALSE)</f>
        <v>33.353999999999999</v>
      </c>
      <c r="O320" s="4">
        <f>VLOOKUP(A320,'Deployment Ct Data'!A:K,2,FALSE)</f>
        <v>44239</v>
      </c>
      <c r="P320" s="1">
        <f t="shared" si="9"/>
        <v>31</v>
      </c>
    </row>
    <row r="321" spans="1:16" x14ac:dyDescent="0.25">
      <c r="A321" s="5">
        <v>378</v>
      </c>
      <c r="B321" s="18" t="s">
        <v>0</v>
      </c>
      <c r="C321" s="1" t="s">
        <v>7</v>
      </c>
      <c r="D321" s="1" t="s">
        <v>7</v>
      </c>
      <c r="E321" s="18"/>
      <c r="G321" s="5">
        <v>0</v>
      </c>
      <c r="I321" s="5">
        <f t="shared" si="8"/>
        <v>0</v>
      </c>
      <c r="J321" s="1">
        <f>VLOOKUP(A321,'Deployment Ct Data'!A:K,7,FALSE)</f>
        <v>33.36</v>
      </c>
      <c r="K321" s="1">
        <f>VLOOKUP(A321,'Deployment Ct Data'!A:K,10,FALSE)</f>
        <v>-2.277000000000001</v>
      </c>
      <c r="L321" s="1">
        <f>VLOOKUP(A321,'Deployment Ct Data'!A:K,8,FALSE)</f>
        <v>34.997</v>
      </c>
      <c r="M321" s="1">
        <f>VLOOKUP(A321,'Deployment Ct Data'!A:K,11,FALSE)</f>
        <v>-3.9140000000000015</v>
      </c>
      <c r="N321" s="1">
        <f>VLOOKUP(A321,'Deployment Ct Data'!A:K,9,FALSE)</f>
        <v>34.628</v>
      </c>
      <c r="O321" s="4">
        <f>VLOOKUP(A321,'Deployment Ct Data'!A:K,2,FALSE)</f>
        <v>44239</v>
      </c>
      <c r="P321" s="1">
        <f t="shared" si="9"/>
        <v>31</v>
      </c>
    </row>
    <row r="322" spans="1:16" x14ac:dyDescent="0.25">
      <c r="A322" s="5">
        <v>251</v>
      </c>
      <c r="B322" s="1" t="s">
        <v>0</v>
      </c>
      <c r="C322" s="1" t="s">
        <v>7</v>
      </c>
      <c r="D322" s="1" t="s">
        <v>7</v>
      </c>
      <c r="G322" s="5">
        <v>0</v>
      </c>
      <c r="I322" s="5">
        <f t="shared" ref="I322:I354" si="10">F322-G322</f>
        <v>0</v>
      </c>
      <c r="J322" s="1">
        <f>VLOOKUP(A322,'Deployment Ct Data'!A:K,7,FALSE)</f>
        <v>32.975999999999999</v>
      </c>
      <c r="K322" s="1">
        <f>VLOOKUP(A322,'Deployment Ct Data'!A:K,10,FALSE)</f>
        <v>-3.4649999999999999</v>
      </c>
      <c r="L322" s="1">
        <f>VLOOKUP(A322,'Deployment Ct Data'!A:K,8,FALSE)</f>
        <v>36.417000000000002</v>
      </c>
      <c r="M322" s="1">
        <f>VLOOKUP(A322,'Deployment Ct Data'!A:K,11,FALSE)</f>
        <v>-6.9060000000000024</v>
      </c>
      <c r="N322" s="1">
        <f>VLOOKUP(A322,'Deployment Ct Data'!A:K,9,FALSE)</f>
        <v>36.145000000000003</v>
      </c>
      <c r="O322" s="4">
        <f>VLOOKUP(A322,'Deployment Ct Data'!A:K,2,FALSE)</f>
        <v>44244</v>
      </c>
      <c r="P322" s="1">
        <f t="shared" si="9"/>
        <v>36</v>
      </c>
    </row>
    <row r="323" spans="1:16" x14ac:dyDescent="0.25">
      <c r="A323" s="5">
        <v>159</v>
      </c>
      <c r="B323" s="1" t="s">
        <v>0</v>
      </c>
      <c r="C323" s="1" t="s">
        <v>7</v>
      </c>
      <c r="D323" s="1" t="s">
        <v>7</v>
      </c>
      <c r="E323" s="18"/>
      <c r="G323" s="5">
        <v>0</v>
      </c>
      <c r="I323" s="5">
        <f t="shared" si="10"/>
        <v>0</v>
      </c>
      <c r="J323" s="1">
        <f>VLOOKUP(A323,'Deployment Ct Data'!A:K,7,FALSE)</f>
        <v>37.529000000000003</v>
      </c>
      <c r="K323" s="1">
        <f>VLOOKUP(A323,'Deployment Ct Data'!A:K,10,FALSE)</f>
        <v>-6.5620000000000047</v>
      </c>
      <c r="L323" s="1">
        <f>VLOOKUP(A323,'Deployment Ct Data'!A:K,8,FALSE)</f>
        <v>48.79</v>
      </c>
      <c r="M323" s="1">
        <f>VLOOKUP(A323,'Deployment Ct Data'!A:K,11,FALSE)</f>
        <v>-17.823</v>
      </c>
      <c r="N323" s="1">
        <f>VLOOKUP(A323,'Deployment Ct Data'!A:K,9,FALSE)</f>
        <v>42.305999999999997</v>
      </c>
      <c r="O323" s="4">
        <f>VLOOKUP(A323,'Deployment Ct Data'!A:K,2,FALSE)</f>
        <v>44244</v>
      </c>
      <c r="P323" s="1">
        <f t="shared" ref="P323:P354" si="11">_xlfn.DAYS(O323,$O$2)</f>
        <v>36</v>
      </c>
    </row>
    <row r="324" spans="1:16" x14ac:dyDescent="0.25">
      <c r="A324" s="5">
        <v>232</v>
      </c>
      <c r="B324" s="1" t="s">
        <v>0</v>
      </c>
      <c r="C324" s="1" t="s">
        <v>7</v>
      </c>
      <c r="D324" s="1" t="s">
        <v>7</v>
      </c>
      <c r="G324" s="5">
        <v>0</v>
      </c>
      <c r="I324" s="5">
        <f t="shared" si="10"/>
        <v>0</v>
      </c>
      <c r="J324" s="1">
        <f>VLOOKUP(A324,'Deployment Ct Data'!A:K,7,FALSE)</f>
        <v>34.375999999999998</v>
      </c>
      <c r="K324" s="1">
        <f>VLOOKUP(A324,'Deployment Ct Data'!A:K,10,FALSE)</f>
        <v>-1.9769999999999968</v>
      </c>
      <c r="L324" s="1">
        <f>VLOOKUP(A324,'Deployment Ct Data'!A:K,8,FALSE)</f>
        <v>35.372999999999998</v>
      </c>
      <c r="M324" s="1">
        <f>VLOOKUP(A324,'Deployment Ct Data'!A:K,11,FALSE)</f>
        <v>-2.9739999999999966</v>
      </c>
      <c r="N324" s="1">
        <f>VLOOKUP(A324,'Deployment Ct Data'!A:K,9,FALSE)</f>
        <v>36.561</v>
      </c>
      <c r="O324" s="4">
        <f>VLOOKUP(A324,'Deployment Ct Data'!A:K,2,FALSE)</f>
        <v>44245</v>
      </c>
      <c r="P324" s="1">
        <f t="shared" si="11"/>
        <v>37</v>
      </c>
    </row>
    <row r="325" spans="1:16" x14ac:dyDescent="0.25">
      <c r="A325" s="5">
        <v>273</v>
      </c>
      <c r="B325" s="1" t="s">
        <v>0</v>
      </c>
      <c r="C325" s="1" t="s">
        <v>7</v>
      </c>
      <c r="D325" s="1" t="s">
        <v>7</v>
      </c>
      <c r="G325" s="5">
        <v>0</v>
      </c>
      <c r="I325" s="5">
        <f t="shared" si="10"/>
        <v>0</v>
      </c>
      <c r="J325" s="1">
        <f>VLOOKUP(A325,'Deployment Ct Data'!A:K,7,FALSE)</f>
        <v>26.776</v>
      </c>
      <c r="K325" s="1">
        <f>VLOOKUP(A325,'Deployment Ct Data'!A:K,10,FALSE)</f>
        <v>5.602999999999998</v>
      </c>
      <c r="L325" s="1">
        <f>VLOOKUP(A325,'Deployment Ct Data'!A:K,8,FALSE)</f>
        <v>27.991</v>
      </c>
      <c r="M325" s="1">
        <f>VLOOKUP(A325,'Deployment Ct Data'!A:K,11,FALSE)</f>
        <v>4.3879999999999981</v>
      </c>
      <c r="N325" s="1">
        <f>VLOOKUP(A325,'Deployment Ct Data'!A:K,9,FALSE)</f>
        <v>27.225000000000001</v>
      </c>
      <c r="O325" s="4">
        <f>VLOOKUP(A325,'Deployment Ct Data'!A:K,2,FALSE)</f>
        <v>44246</v>
      </c>
      <c r="P325" s="1">
        <f t="shared" si="11"/>
        <v>38</v>
      </c>
    </row>
    <row r="326" spans="1:16" x14ac:dyDescent="0.25">
      <c r="A326" s="5">
        <v>68</v>
      </c>
      <c r="B326" s="1" t="s">
        <v>0</v>
      </c>
      <c r="C326" s="1" t="s">
        <v>7</v>
      </c>
      <c r="D326" s="1" t="s">
        <v>7</v>
      </c>
      <c r="G326" s="5">
        <v>0</v>
      </c>
      <c r="I326" s="5">
        <f t="shared" si="10"/>
        <v>0</v>
      </c>
      <c r="J326" s="1">
        <f>VLOOKUP(A326,'Deployment Ct Data'!A:K,7,FALSE)</f>
        <v>29.8</v>
      </c>
      <c r="K326" s="1">
        <f>VLOOKUP(A326,'Deployment Ct Data'!A:K,10,FALSE)</f>
        <v>-7.1999999999999176E-2</v>
      </c>
      <c r="L326" s="1">
        <f>VLOOKUP(A326,'Deployment Ct Data'!A:K,8,FALSE)</f>
        <v>32.277999999999999</v>
      </c>
      <c r="M326" s="1">
        <f>VLOOKUP(A326,'Deployment Ct Data'!A:K,11,FALSE)</f>
        <v>-2.5499999999999972</v>
      </c>
      <c r="N326" s="1">
        <f>VLOOKUP(A326,'Deployment Ct Data'!A:K,9,FALSE)</f>
        <v>31.024999999999999</v>
      </c>
      <c r="O326" s="4">
        <f>VLOOKUP(A326,'Deployment Ct Data'!A:K,2,FALSE)</f>
        <v>44246</v>
      </c>
      <c r="P326" s="1">
        <f t="shared" si="11"/>
        <v>38</v>
      </c>
    </row>
    <row r="327" spans="1:16" x14ac:dyDescent="0.25">
      <c r="A327" s="5">
        <v>319</v>
      </c>
      <c r="B327" s="1" t="s">
        <v>0</v>
      </c>
      <c r="C327" s="1" t="s">
        <v>7</v>
      </c>
      <c r="G327" s="5">
        <v>0</v>
      </c>
      <c r="I327" s="5">
        <f t="shared" si="10"/>
        <v>0</v>
      </c>
      <c r="J327" s="1">
        <f>VLOOKUP(A327,'Deployment Ct Data'!A:K,7,FALSE)</f>
        <v>29.968</v>
      </c>
      <c r="K327" s="1">
        <f>VLOOKUP(A327,'Deployment Ct Data'!A:K,10,FALSE)</f>
        <v>-3.9999999999999147E-2</v>
      </c>
      <c r="L327" s="1">
        <f>VLOOKUP(A327,'Deployment Ct Data'!A:K,8,FALSE)</f>
        <v>30.45</v>
      </c>
      <c r="M327" s="1">
        <f>VLOOKUP(A327,'Deployment Ct Data'!A:K,11,FALSE)</f>
        <v>-0.52199999999999847</v>
      </c>
      <c r="N327" s="1">
        <f>VLOOKUP(A327,'Deployment Ct Data'!A:K,9,FALSE)</f>
        <v>30.434000000000001</v>
      </c>
      <c r="O327" s="4">
        <f>VLOOKUP(A327,'Deployment Ct Data'!A:K,2,FALSE)</f>
        <v>44246</v>
      </c>
      <c r="P327" s="1">
        <f t="shared" si="11"/>
        <v>38</v>
      </c>
    </row>
    <row r="328" spans="1:16" x14ac:dyDescent="0.25">
      <c r="A328" s="5">
        <v>272</v>
      </c>
      <c r="B328" s="1" t="s">
        <v>0</v>
      </c>
      <c r="C328" s="1" t="s">
        <v>7</v>
      </c>
      <c r="D328" s="1" t="s">
        <v>7</v>
      </c>
      <c r="G328" s="5">
        <v>0</v>
      </c>
      <c r="I328" s="5">
        <f t="shared" si="10"/>
        <v>0</v>
      </c>
      <c r="J328" s="1">
        <f>VLOOKUP(A328,'Deployment Ct Data'!A:K,7,FALSE)</f>
        <v>30.364999999999998</v>
      </c>
      <c r="K328" s="1">
        <f>VLOOKUP(A328,'Deployment Ct Data'!A:K,10,FALSE)</f>
        <v>-1.1609999999999978</v>
      </c>
      <c r="L328" s="1">
        <f>VLOOKUP(A328,'Deployment Ct Data'!A:K,8,FALSE)</f>
        <v>31.303000000000001</v>
      </c>
      <c r="M328" s="1">
        <f>VLOOKUP(A328,'Deployment Ct Data'!A:K,11,FALSE)</f>
        <v>-2.0990000000000002</v>
      </c>
      <c r="N328" s="1">
        <f>VLOOKUP(A328,'Deployment Ct Data'!A:K,9,FALSE)</f>
        <v>31.445</v>
      </c>
      <c r="O328" s="4">
        <f>VLOOKUP(A328,'Deployment Ct Data'!A:K,2,FALSE)</f>
        <v>44251</v>
      </c>
      <c r="P328" s="1">
        <f t="shared" si="11"/>
        <v>43</v>
      </c>
    </row>
    <row r="329" spans="1:16" x14ac:dyDescent="0.25">
      <c r="A329" s="5">
        <v>10</v>
      </c>
      <c r="B329" s="1" t="s">
        <v>0</v>
      </c>
      <c r="C329" s="1" t="s">
        <v>7</v>
      </c>
      <c r="D329" s="1" t="s">
        <v>7</v>
      </c>
      <c r="E329" s="18"/>
      <c r="G329" s="5">
        <v>0</v>
      </c>
      <c r="I329" s="5">
        <f t="shared" si="10"/>
        <v>0</v>
      </c>
      <c r="J329" s="1">
        <f>VLOOKUP(A329,'Deployment Ct Data'!A:K,7,FALSE)</f>
        <v>33.975999999999999</v>
      </c>
      <c r="K329" s="1">
        <f>VLOOKUP(A329,'Deployment Ct Data'!A:K,10,FALSE)</f>
        <v>-4.1479999999999997</v>
      </c>
      <c r="L329" s="1">
        <f>VLOOKUP(A329,'Deployment Ct Data'!A:K,8,FALSE)</f>
        <v>36.011000000000003</v>
      </c>
      <c r="M329" s="1">
        <f>VLOOKUP(A329,'Deployment Ct Data'!A:K,11,FALSE)</f>
        <v>-6.1830000000000034</v>
      </c>
      <c r="N329" s="1">
        <f>VLOOKUP(A329,'Deployment Ct Data'!A:K,9,FALSE)</f>
        <v>34.509</v>
      </c>
      <c r="O329" s="4">
        <f>VLOOKUP(A329,'Deployment Ct Data'!A:K,2,FALSE)</f>
        <v>44251</v>
      </c>
      <c r="P329" s="1">
        <f t="shared" si="11"/>
        <v>43</v>
      </c>
    </row>
    <row r="330" spans="1:16" x14ac:dyDescent="0.25">
      <c r="A330" s="5">
        <v>351</v>
      </c>
      <c r="B330" s="1" t="s">
        <v>0</v>
      </c>
      <c r="C330" s="1" t="s">
        <v>7</v>
      </c>
      <c r="G330" s="5">
        <v>0</v>
      </c>
      <c r="I330" s="5">
        <f t="shared" si="10"/>
        <v>0</v>
      </c>
      <c r="J330" s="1">
        <f>VLOOKUP(A330,'Deployment Ct Data'!A:K,7,FALSE)</f>
        <v>35.588000000000001</v>
      </c>
      <c r="K330" s="1">
        <f>VLOOKUP(A330,'Deployment Ct Data'!A:K,10,FALSE)</f>
        <v>-4.6270000000000024</v>
      </c>
      <c r="L330" s="1">
        <f>VLOOKUP(A330,'Deployment Ct Data'!A:K,8,FALSE)</f>
        <v>38.566000000000003</v>
      </c>
      <c r="M330" s="1">
        <f>VLOOKUP(A330,'Deployment Ct Data'!A:K,11,FALSE)</f>
        <v>-7.605000000000004</v>
      </c>
      <c r="N330" s="1">
        <f>VLOOKUP(A330,'Deployment Ct Data'!A:K,9,FALSE)</f>
        <v>40.887999999999998</v>
      </c>
      <c r="O330" s="4">
        <f>VLOOKUP(A330,'Deployment Ct Data'!A:K,2,FALSE)</f>
        <v>44254</v>
      </c>
      <c r="P330" s="1">
        <f t="shared" si="11"/>
        <v>46</v>
      </c>
    </row>
    <row r="331" spans="1:16" x14ac:dyDescent="0.25">
      <c r="A331" s="5">
        <v>169</v>
      </c>
      <c r="B331" s="1" t="s">
        <v>0</v>
      </c>
      <c r="C331" s="1" t="s">
        <v>7</v>
      </c>
      <c r="G331" s="5">
        <v>0</v>
      </c>
      <c r="I331" s="5">
        <f t="shared" si="10"/>
        <v>0</v>
      </c>
      <c r="J331" s="1">
        <f>VLOOKUP(A331,'Deployment Ct Data'!A:K,7,FALSE)</f>
        <v>39.494999999999997</v>
      </c>
      <c r="K331" s="1">
        <f>VLOOKUP(A331,'Deployment Ct Data'!A:K,10,FALSE)</f>
        <v>-9.7759999999999962</v>
      </c>
      <c r="L331" s="1">
        <f>VLOOKUP(A331,'Deployment Ct Data'!A:K,8,FALSE)</f>
        <v>44.789000000000001</v>
      </c>
      <c r="M331" s="1">
        <f>VLOOKUP(A331,'Deployment Ct Data'!A:K,11,FALSE)</f>
        <v>-15.07</v>
      </c>
      <c r="N331" s="1">
        <f>VLOOKUP(A331,'Deployment Ct Data'!A:K,9,FALSE)</f>
        <v>51</v>
      </c>
      <c r="O331" s="4">
        <f>VLOOKUP(A331,'Deployment Ct Data'!A:K,2,FALSE)</f>
        <v>44254</v>
      </c>
      <c r="P331" s="1">
        <f t="shared" si="11"/>
        <v>46</v>
      </c>
    </row>
    <row r="332" spans="1:16" x14ac:dyDescent="0.25">
      <c r="A332" s="5">
        <v>85</v>
      </c>
      <c r="B332" s="1" t="s">
        <v>0</v>
      </c>
      <c r="C332" s="1" t="s">
        <v>7</v>
      </c>
      <c r="D332" s="1" t="s">
        <v>7</v>
      </c>
      <c r="E332" s="18"/>
      <c r="G332" s="5">
        <v>0</v>
      </c>
      <c r="I332" s="5">
        <f t="shared" si="10"/>
        <v>0</v>
      </c>
      <c r="J332" s="1">
        <f>VLOOKUP(A332,'Deployment Ct Data'!A:K,7,FALSE)</f>
        <v>35.253</v>
      </c>
      <c r="K332" s="1">
        <f>VLOOKUP(A332,'Deployment Ct Data'!A:K,10,FALSE)</f>
        <v>-2.0910000000000011</v>
      </c>
      <c r="L332" s="1">
        <f>VLOOKUP(A332,'Deployment Ct Data'!A:K,8,FALSE)</f>
        <v>36.595999999999997</v>
      </c>
      <c r="M332" s="1">
        <f>VLOOKUP(A332,'Deployment Ct Data'!A:K,11,FALSE)</f>
        <v>-3.4339999999999975</v>
      </c>
      <c r="N332" s="1">
        <f>VLOOKUP(A332,'Deployment Ct Data'!A:K,9,FALSE)</f>
        <v>37.270000000000003</v>
      </c>
      <c r="O332" s="4">
        <f>VLOOKUP(A332,'Deployment Ct Data'!A:K,2,FALSE)</f>
        <v>44257</v>
      </c>
      <c r="P332" s="1">
        <f t="shared" si="11"/>
        <v>49</v>
      </c>
    </row>
    <row r="333" spans="1:16" x14ac:dyDescent="0.25">
      <c r="A333" s="5">
        <v>298</v>
      </c>
      <c r="B333" s="1" t="s">
        <v>0</v>
      </c>
      <c r="C333" s="1" t="s">
        <v>7</v>
      </c>
      <c r="G333" s="5">
        <v>0</v>
      </c>
      <c r="I333" s="5">
        <f t="shared" si="10"/>
        <v>0</v>
      </c>
      <c r="J333" s="1">
        <f>VLOOKUP(A333,'Deployment Ct Data'!A:K,7,FALSE)</f>
        <v>34.372</v>
      </c>
      <c r="K333" s="1">
        <f>VLOOKUP(A333,'Deployment Ct Data'!A:K,10,FALSE)</f>
        <v>-2.9359999999999999</v>
      </c>
      <c r="L333" s="1">
        <f>VLOOKUP(A333,'Deployment Ct Data'!A:K,8,FALSE)</f>
        <v>37.103999999999999</v>
      </c>
      <c r="M333" s="1">
        <f>VLOOKUP(A333,'Deployment Ct Data'!A:K,11,FALSE)</f>
        <v>-5.6679999999999993</v>
      </c>
      <c r="N333" s="1">
        <f>VLOOKUP(A333,'Deployment Ct Data'!A:K,9,FALSE)</f>
        <v>51</v>
      </c>
      <c r="O333" s="4">
        <f>VLOOKUP(A333,'Deployment Ct Data'!A:K,2,FALSE)</f>
        <v>44260</v>
      </c>
      <c r="P333" s="1">
        <f t="shared" si="11"/>
        <v>52</v>
      </c>
    </row>
    <row r="334" spans="1:16" x14ac:dyDescent="0.25">
      <c r="A334" s="5">
        <v>377</v>
      </c>
      <c r="B334" s="1" t="s">
        <v>0</v>
      </c>
      <c r="C334" s="1" t="s">
        <v>7</v>
      </c>
      <c r="G334" s="5">
        <v>0</v>
      </c>
      <c r="I334" s="5">
        <f t="shared" si="10"/>
        <v>0</v>
      </c>
      <c r="J334" s="1">
        <f>VLOOKUP(A334,'Deployment Ct Data'!A:K,7,FALSE)</f>
        <v>30.376999999999999</v>
      </c>
      <c r="K334" s="1">
        <f>VLOOKUP(A334,'Deployment Ct Data'!A:K,10,FALSE)</f>
        <v>12.524000000000004</v>
      </c>
      <c r="L334" s="1">
        <f>VLOOKUP(A334,'Deployment Ct Data'!A:K,8,FALSE)</f>
        <v>29.689</v>
      </c>
      <c r="M334" s="1">
        <f>VLOOKUP(A334,'Deployment Ct Data'!A:K,11,FALSE)</f>
        <v>13.212000000000003</v>
      </c>
      <c r="N334" s="1">
        <f>VLOOKUP(A334,'Deployment Ct Data'!A:K,9,FALSE)</f>
        <v>30.1</v>
      </c>
      <c r="O334" s="4">
        <f>VLOOKUP(A334,'Deployment Ct Data'!A:K,2,FALSE)</f>
        <v>44261</v>
      </c>
      <c r="P334" s="1">
        <f t="shared" si="11"/>
        <v>53</v>
      </c>
    </row>
    <row r="335" spans="1:16" x14ac:dyDescent="0.25">
      <c r="A335" s="5">
        <v>11</v>
      </c>
      <c r="B335" s="1" t="s">
        <v>0</v>
      </c>
      <c r="C335" s="1" t="s">
        <v>7</v>
      </c>
      <c r="D335" s="1" t="s">
        <v>7</v>
      </c>
      <c r="G335" s="5">
        <v>0</v>
      </c>
      <c r="I335" s="5">
        <f t="shared" si="10"/>
        <v>0</v>
      </c>
      <c r="J335" s="1">
        <f>VLOOKUP(A335,'Deployment Ct Data'!A:K,7,FALSE)</f>
        <v>30.338999999999999</v>
      </c>
      <c r="K335" s="1">
        <f>VLOOKUP(A335,'Deployment Ct Data'!A:K,10,FALSE)</f>
        <v>2.6750000000000043</v>
      </c>
      <c r="L335" s="1">
        <f>VLOOKUP(A335,'Deployment Ct Data'!A:K,8,FALSE)</f>
        <v>31.696000000000002</v>
      </c>
      <c r="M335" s="1">
        <f>VLOOKUP(A335,'Deployment Ct Data'!A:K,11,FALSE)</f>
        <v>1.3180000000000014</v>
      </c>
      <c r="N335" s="1">
        <f>VLOOKUP(A335,'Deployment Ct Data'!A:K,9,FALSE)</f>
        <v>31.606999999999999</v>
      </c>
      <c r="O335" s="4">
        <f>VLOOKUP(A335,'Deployment Ct Data'!A:K,2,FALSE)</f>
        <v>44263</v>
      </c>
      <c r="P335" s="1">
        <f t="shared" si="11"/>
        <v>55</v>
      </c>
    </row>
    <row r="336" spans="1:16" x14ac:dyDescent="0.25">
      <c r="A336" s="5">
        <v>98</v>
      </c>
      <c r="B336" s="18" t="s">
        <v>0</v>
      </c>
      <c r="C336" s="1" t="s">
        <v>7</v>
      </c>
      <c r="E336" s="5"/>
      <c r="G336" s="5">
        <v>0</v>
      </c>
      <c r="I336" s="5">
        <f t="shared" si="10"/>
        <v>0</v>
      </c>
      <c r="J336" s="1">
        <f>VLOOKUP(A336,'Deployment Ct Data'!A:K,7,FALSE)</f>
        <v>39.381</v>
      </c>
      <c r="K336" s="1">
        <f>VLOOKUP(A336,'Deployment Ct Data'!A:K,10,FALSE)</f>
        <v>-10.178000000000001</v>
      </c>
      <c r="L336" s="1">
        <f>VLOOKUP(A336,'Deployment Ct Data'!A:K,8,FALSE)</f>
        <v>35.854999999999997</v>
      </c>
      <c r="M336" s="1">
        <f>VLOOKUP(A336,'Deployment Ct Data'!A:K,11,FALSE)</f>
        <v>-6.6519999999999975</v>
      </c>
      <c r="N336" s="1">
        <f>VLOOKUP(A336,'Deployment Ct Data'!A:K,9,FALSE)</f>
        <v>51</v>
      </c>
      <c r="O336" s="4">
        <f>VLOOKUP(A336,'Deployment Ct Data'!A:K,2,FALSE)</f>
        <v>44263</v>
      </c>
      <c r="P336" s="1">
        <f t="shared" si="11"/>
        <v>55</v>
      </c>
    </row>
    <row r="337" spans="1:16" x14ac:dyDescent="0.25">
      <c r="A337" s="5">
        <v>65</v>
      </c>
      <c r="B337" s="1" t="s">
        <v>0</v>
      </c>
      <c r="C337" s="1" t="s">
        <v>7</v>
      </c>
      <c r="D337" s="1" t="s">
        <v>7</v>
      </c>
      <c r="E337" s="18"/>
      <c r="G337" s="5">
        <v>0</v>
      </c>
      <c r="I337" s="5">
        <f t="shared" si="10"/>
        <v>0</v>
      </c>
      <c r="J337" s="1">
        <f>VLOOKUP(A337,'Deployment Ct Data'!A:K,7,FALSE)</f>
        <v>27.46</v>
      </c>
      <c r="K337" s="1">
        <f>VLOOKUP(A337,'Deployment Ct Data'!A:K,10,FALSE)</f>
        <v>3.4289999999999985</v>
      </c>
      <c r="L337" s="1">
        <f>VLOOKUP(A337,'Deployment Ct Data'!A:K,8,FALSE)</f>
        <v>28.167999999999999</v>
      </c>
      <c r="M337" s="1">
        <f>VLOOKUP(A337,'Deployment Ct Data'!A:K,11,FALSE)</f>
        <v>2.7210000000000001</v>
      </c>
      <c r="N337" s="1">
        <f>VLOOKUP(A337,'Deployment Ct Data'!A:K,9,FALSE)</f>
        <v>27.934999999999999</v>
      </c>
      <c r="O337" s="4">
        <f>VLOOKUP(A337,'Deployment Ct Data'!A:K,2,FALSE)</f>
        <v>44264</v>
      </c>
      <c r="P337" s="1">
        <f t="shared" si="11"/>
        <v>56</v>
      </c>
    </row>
    <row r="338" spans="1:16" x14ac:dyDescent="0.25">
      <c r="A338" s="5">
        <v>224</v>
      </c>
      <c r="B338" s="1" t="s">
        <v>0</v>
      </c>
      <c r="C338" s="1" t="s">
        <v>7</v>
      </c>
      <c r="D338" s="1" t="s">
        <v>7</v>
      </c>
      <c r="E338" s="6"/>
      <c r="G338" s="5">
        <v>0</v>
      </c>
      <c r="I338" s="5">
        <f t="shared" si="10"/>
        <v>0</v>
      </c>
      <c r="J338" s="1">
        <f>VLOOKUP(A338,'Deployment Ct Data'!A:K,7,FALSE)</f>
        <v>33.695</v>
      </c>
      <c r="K338" s="1">
        <f>VLOOKUP(A338,'Deployment Ct Data'!A:K,10,FALSE)</f>
        <v>-1.634999999999998</v>
      </c>
      <c r="L338" s="1">
        <f>VLOOKUP(A338,'Deployment Ct Data'!A:K,8,FALSE)</f>
        <v>34.512999999999998</v>
      </c>
      <c r="M338" s="1">
        <f>VLOOKUP(A338,'Deployment Ct Data'!A:K,11,FALSE)</f>
        <v>-2.4529999999999959</v>
      </c>
      <c r="N338" s="1">
        <f>VLOOKUP(A338,'Deployment Ct Data'!A:K,9,FALSE)</f>
        <v>51</v>
      </c>
      <c r="O338" s="4">
        <f>VLOOKUP(A338,'Deployment Ct Data'!A:K,2,FALSE)</f>
        <v>44265</v>
      </c>
      <c r="P338" s="1">
        <f t="shared" si="11"/>
        <v>57</v>
      </c>
    </row>
    <row r="339" spans="1:16" x14ac:dyDescent="0.25">
      <c r="A339" s="5">
        <v>311</v>
      </c>
      <c r="B339" s="3" t="s">
        <v>0</v>
      </c>
      <c r="C339" s="3" t="s">
        <v>7</v>
      </c>
      <c r="D339" s="3" t="s">
        <v>7</v>
      </c>
      <c r="E339" s="5"/>
      <c r="G339" s="5">
        <v>0</v>
      </c>
      <c r="I339" s="5">
        <f t="shared" si="10"/>
        <v>0</v>
      </c>
      <c r="J339" s="1">
        <f>VLOOKUP(A339,'Deployment Ct Data'!A:K,7,FALSE)</f>
        <v>51</v>
      </c>
      <c r="K339" s="1">
        <f>VLOOKUP(A339,'Deployment Ct Data'!A:K,10,FALSE)</f>
        <v>-17.929000000000002</v>
      </c>
      <c r="L339" s="1">
        <f>VLOOKUP(A339,'Deployment Ct Data'!A:K,8,FALSE)</f>
        <v>48.540999999999997</v>
      </c>
      <c r="M339" s="1">
        <f>VLOOKUP(A339,'Deployment Ct Data'!A:K,11,FALSE)</f>
        <v>-15.469999999999999</v>
      </c>
      <c r="N339" s="1">
        <f>VLOOKUP(A339,'Deployment Ct Data'!A:K,9,FALSE)</f>
        <v>51</v>
      </c>
      <c r="O339" s="4">
        <f>VLOOKUP(A339,'Deployment Ct Data'!A:K,2,FALSE)</f>
        <v>44268</v>
      </c>
      <c r="P339" s="1">
        <f t="shared" si="11"/>
        <v>60</v>
      </c>
    </row>
    <row r="340" spans="1:16" x14ac:dyDescent="0.25">
      <c r="A340" s="5">
        <v>291</v>
      </c>
      <c r="B340" s="1" t="s">
        <v>0</v>
      </c>
      <c r="C340" s="1" t="s">
        <v>7</v>
      </c>
      <c r="D340" s="1" t="s">
        <v>7</v>
      </c>
      <c r="G340" s="5">
        <v>0</v>
      </c>
      <c r="I340" s="5">
        <f t="shared" si="10"/>
        <v>0</v>
      </c>
      <c r="J340" s="1">
        <f>VLOOKUP(A340,'Deployment Ct Data'!A:K,7,FALSE)</f>
        <v>42.954000000000001</v>
      </c>
      <c r="K340" s="1">
        <f>VLOOKUP(A340,'Deployment Ct Data'!A:K,10,FALSE)</f>
        <v>-13.446999999999999</v>
      </c>
      <c r="L340" s="1">
        <f>VLOOKUP(A340,'Deployment Ct Data'!A:K,8,FALSE)</f>
        <v>36.409999999999997</v>
      </c>
      <c r="M340" s="1">
        <f>VLOOKUP(A340,'Deployment Ct Data'!A:K,11,FALSE)</f>
        <v>-6.9029999999999951</v>
      </c>
      <c r="N340" s="1">
        <f>VLOOKUP(A340,'Deployment Ct Data'!A:K,9,FALSE)</f>
        <v>51</v>
      </c>
      <c r="O340" s="4">
        <f>VLOOKUP(A340,'Deployment Ct Data'!A:K,2,FALSE)</f>
        <v>44273</v>
      </c>
      <c r="P340" s="1">
        <f t="shared" si="11"/>
        <v>65</v>
      </c>
    </row>
    <row r="341" spans="1:16" x14ac:dyDescent="0.25">
      <c r="A341" s="5">
        <v>53</v>
      </c>
      <c r="B341" s="1" t="s">
        <v>0</v>
      </c>
      <c r="C341" s="1" t="s">
        <v>7</v>
      </c>
      <c r="D341" s="1" t="s">
        <v>7</v>
      </c>
      <c r="G341" s="5">
        <v>0</v>
      </c>
      <c r="I341" s="5">
        <f t="shared" si="10"/>
        <v>0</v>
      </c>
      <c r="J341" s="1">
        <f>VLOOKUP(A341,'Deployment Ct Data'!A:K,7,FALSE)</f>
        <v>51</v>
      </c>
      <c r="K341" s="1">
        <f>VLOOKUP(A341,'Deployment Ct Data'!A:K,10,FALSE)</f>
        <v>-21.795999999999999</v>
      </c>
      <c r="L341" s="1">
        <f>VLOOKUP(A341,'Deployment Ct Data'!A:K,8,FALSE)</f>
        <v>51</v>
      </c>
      <c r="M341" s="1">
        <f>VLOOKUP(A341,'Deployment Ct Data'!A:K,11,FALSE)</f>
        <v>-21.795999999999999</v>
      </c>
      <c r="N341" s="1">
        <f>VLOOKUP(A341,'Deployment Ct Data'!A:K,9,FALSE)</f>
        <v>51</v>
      </c>
      <c r="O341" s="4">
        <f>VLOOKUP(A341,'Deployment Ct Data'!A:K,2,FALSE)</f>
        <v>44273</v>
      </c>
      <c r="P341" s="1">
        <f t="shared" si="11"/>
        <v>65</v>
      </c>
    </row>
    <row r="342" spans="1:16" x14ac:dyDescent="0.25">
      <c r="A342" s="5">
        <v>243</v>
      </c>
      <c r="B342" s="5" t="s">
        <v>0</v>
      </c>
      <c r="C342" s="5" t="s">
        <v>7</v>
      </c>
      <c r="D342" s="5" t="s">
        <v>7</v>
      </c>
      <c r="E342" s="5"/>
      <c r="G342" s="5">
        <v>0</v>
      </c>
      <c r="I342" s="5">
        <f t="shared" si="10"/>
        <v>0</v>
      </c>
      <c r="J342" s="1">
        <f>VLOOKUP(A342,'Deployment Ct Data'!A:K,7,FALSE)</f>
        <v>30.419</v>
      </c>
      <c r="K342" s="1">
        <f>VLOOKUP(A342,'Deployment Ct Data'!A:K,10,FALSE)</f>
        <v>0.63299999999999912</v>
      </c>
      <c r="L342" s="1">
        <f>VLOOKUP(A342,'Deployment Ct Data'!A:K,8,FALSE)</f>
        <v>32.411999999999999</v>
      </c>
      <c r="M342" s="1">
        <f>VLOOKUP(A342,'Deployment Ct Data'!A:K,11,FALSE)</f>
        <v>-1.3599999999999994</v>
      </c>
      <c r="N342" s="1">
        <f>VLOOKUP(A342,'Deployment Ct Data'!A:K,9,FALSE)</f>
        <v>32.947000000000003</v>
      </c>
      <c r="O342" s="4">
        <f>VLOOKUP(A342,'Deployment Ct Data'!A:K,2,FALSE)</f>
        <v>44274</v>
      </c>
      <c r="P342" s="1">
        <f t="shared" si="11"/>
        <v>66</v>
      </c>
    </row>
    <row r="343" spans="1:16" x14ac:dyDescent="0.25">
      <c r="A343" s="5">
        <v>241</v>
      </c>
      <c r="B343" s="5" t="s">
        <v>0</v>
      </c>
      <c r="C343" s="5" t="s">
        <v>7</v>
      </c>
      <c r="D343" s="5" t="s">
        <v>7</v>
      </c>
      <c r="E343" s="5"/>
      <c r="G343" s="5">
        <v>0</v>
      </c>
      <c r="I343" s="5">
        <f t="shared" si="10"/>
        <v>0</v>
      </c>
      <c r="J343" s="1">
        <f>VLOOKUP(A343,'Deployment Ct Data'!A:K,7,FALSE)</f>
        <v>41.746000000000002</v>
      </c>
      <c r="K343" s="1">
        <f>VLOOKUP(A343,'Deployment Ct Data'!A:K,10,FALSE)</f>
        <v>-11.997000000000003</v>
      </c>
      <c r="L343" s="1">
        <f>VLOOKUP(A343,'Deployment Ct Data'!A:K,8,FALSE)</f>
        <v>39.759</v>
      </c>
      <c r="M343" s="1">
        <f>VLOOKUP(A343,'Deployment Ct Data'!A:K,11,FALSE)</f>
        <v>-10.010000000000002</v>
      </c>
      <c r="N343" s="1">
        <f>VLOOKUP(A343,'Deployment Ct Data'!A:K,9,FALSE)</f>
        <v>51</v>
      </c>
      <c r="O343" s="4">
        <f>VLOOKUP(A343,'Deployment Ct Data'!A:K,2,FALSE)</f>
        <v>44274</v>
      </c>
      <c r="P343" s="1">
        <f t="shared" si="11"/>
        <v>66</v>
      </c>
    </row>
    <row r="344" spans="1:16" x14ac:dyDescent="0.25">
      <c r="A344" s="5">
        <v>278</v>
      </c>
      <c r="B344" s="1" t="s">
        <v>1</v>
      </c>
      <c r="C344" s="1" t="s">
        <v>7</v>
      </c>
      <c r="D344" s="1" t="s">
        <v>7</v>
      </c>
      <c r="G344" s="5">
        <v>0</v>
      </c>
      <c r="I344" s="5">
        <f t="shared" si="10"/>
        <v>0</v>
      </c>
      <c r="J344" s="1">
        <f>VLOOKUP(A344,'Deployment Ct Data'!A:K,7,FALSE)</f>
        <v>29.774000000000001</v>
      </c>
      <c r="K344" s="1">
        <f>VLOOKUP(A344,'Deployment Ct Data'!A:K,10,FALSE)</f>
        <v>21.225999999999999</v>
      </c>
      <c r="L344" s="1">
        <f>VLOOKUP(A344,'Deployment Ct Data'!A:K,8,FALSE)</f>
        <v>30.995000000000001</v>
      </c>
      <c r="M344" s="1">
        <f>VLOOKUP(A344,'Deployment Ct Data'!A:K,11,FALSE)</f>
        <v>20.004999999999999</v>
      </c>
      <c r="N344" s="1">
        <f>VLOOKUP(A344,'Deployment Ct Data'!A:K,9,FALSE)</f>
        <v>31.105</v>
      </c>
      <c r="O344" s="4">
        <f>VLOOKUP(A344,'Deployment Ct Data'!A:K,2,FALSE)</f>
        <v>44275</v>
      </c>
      <c r="P344" s="1">
        <f t="shared" si="11"/>
        <v>67</v>
      </c>
    </row>
    <row r="345" spans="1:16" x14ac:dyDescent="0.25">
      <c r="A345" s="5">
        <v>336</v>
      </c>
      <c r="B345" s="1" t="s">
        <v>1</v>
      </c>
      <c r="C345" s="1" t="s">
        <v>7</v>
      </c>
      <c r="D345" s="1" t="s">
        <v>7</v>
      </c>
      <c r="G345" s="5">
        <v>0</v>
      </c>
      <c r="I345" s="5">
        <f t="shared" si="10"/>
        <v>0</v>
      </c>
      <c r="J345" s="1">
        <f>VLOOKUP(A345,'Deployment Ct Data'!A:K,7,FALSE)</f>
        <v>34.590000000000003</v>
      </c>
      <c r="K345" s="1">
        <f>VLOOKUP(A345,'Deployment Ct Data'!A:K,10,FALSE)</f>
        <v>-2.6160000000000032</v>
      </c>
      <c r="L345" s="1">
        <f>VLOOKUP(A345,'Deployment Ct Data'!A:K,8,FALSE)</f>
        <v>35.348999999999997</v>
      </c>
      <c r="M345" s="1">
        <f>VLOOKUP(A345,'Deployment Ct Data'!A:K,11,FALSE)</f>
        <v>-3.3749999999999964</v>
      </c>
      <c r="N345" s="1">
        <f>VLOOKUP(A345,'Deployment Ct Data'!A:K,9,FALSE)</f>
        <v>51</v>
      </c>
      <c r="O345" s="4">
        <f>VLOOKUP(A345,'Deployment Ct Data'!A:K,2,FALSE)</f>
        <v>44275</v>
      </c>
      <c r="P345" s="1">
        <f t="shared" si="11"/>
        <v>67</v>
      </c>
    </row>
    <row r="346" spans="1:16" x14ac:dyDescent="0.25">
      <c r="A346" s="5">
        <v>331</v>
      </c>
      <c r="B346" s="5" t="s">
        <v>0</v>
      </c>
      <c r="C346" s="5" t="s">
        <v>7</v>
      </c>
      <c r="D346" s="5" t="s">
        <v>7</v>
      </c>
      <c r="G346" s="5">
        <v>0</v>
      </c>
      <c r="I346" s="5">
        <f t="shared" si="10"/>
        <v>0</v>
      </c>
      <c r="J346" s="1">
        <f>VLOOKUP(A346,'Deployment Ct Data'!A:K,7,FALSE)</f>
        <v>31.678999999999998</v>
      </c>
      <c r="K346" s="1">
        <f>VLOOKUP(A346,'Deployment Ct Data'!A:K,10,FALSE)</f>
        <v>-1.8149999999999977</v>
      </c>
      <c r="L346" s="1">
        <f>VLOOKUP(A346,'Deployment Ct Data'!A:K,8,FALSE)</f>
        <v>34.685000000000002</v>
      </c>
      <c r="M346" s="1">
        <f>VLOOKUP(A346,'Deployment Ct Data'!A:K,11,FALSE)</f>
        <v>-4.8210000000000015</v>
      </c>
      <c r="N346" s="1">
        <f>VLOOKUP(A346,'Deployment Ct Data'!A:K,9,FALSE)</f>
        <v>33.088999999999999</v>
      </c>
      <c r="O346" s="4">
        <f>VLOOKUP(A346,'Deployment Ct Data'!A:K,2,FALSE)</f>
        <v>44278</v>
      </c>
      <c r="P346" s="1">
        <f t="shared" si="11"/>
        <v>70</v>
      </c>
    </row>
    <row r="347" spans="1:16" x14ac:dyDescent="0.25">
      <c r="A347" s="5">
        <v>357</v>
      </c>
      <c r="B347" s="1" t="s">
        <v>0</v>
      </c>
      <c r="C347" s="5" t="s">
        <v>7</v>
      </c>
      <c r="D347" s="1" t="s">
        <v>7</v>
      </c>
      <c r="G347" s="5">
        <v>0</v>
      </c>
      <c r="I347" s="5">
        <f t="shared" si="10"/>
        <v>0</v>
      </c>
      <c r="J347" s="1">
        <f>VLOOKUP(A347,'Deployment Ct Data'!A:K,7,FALSE)</f>
        <v>28.882000000000001</v>
      </c>
      <c r="K347" s="1">
        <f>VLOOKUP(A347,'Deployment Ct Data'!A:K,10,FALSE)</f>
        <v>6.48</v>
      </c>
      <c r="L347" s="1">
        <f>VLOOKUP(A347,'Deployment Ct Data'!A:K,8,FALSE)</f>
        <v>29.815000000000001</v>
      </c>
      <c r="M347" s="1">
        <f>VLOOKUP(A347,'Deployment Ct Data'!A:K,11,FALSE)</f>
        <v>5.5470000000000006</v>
      </c>
      <c r="N347" s="1">
        <f>VLOOKUP(A347,'Deployment Ct Data'!A:K,9,FALSE)</f>
        <v>29.829000000000001</v>
      </c>
      <c r="O347" s="4">
        <f>VLOOKUP(A347,'Deployment Ct Data'!A:K,2,FALSE)</f>
        <v>44281</v>
      </c>
      <c r="P347" s="1">
        <f t="shared" si="11"/>
        <v>73</v>
      </c>
    </row>
    <row r="348" spans="1:16" x14ac:dyDescent="0.25">
      <c r="A348" s="5">
        <v>360</v>
      </c>
      <c r="B348" s="1" t="s">
        <v>0</v>
      </c>
      <c r="C348" s="5" t="s">
        <v>7</v>
      </c>
      <c r="D348" s="1" t="s">
        <v>7</v>
      </c>
      <c r="G348" s="5">
        <v>0</v>
      </c>
      <c r="I348" s="5">
        <f t="shared" si="10"/>
        <v>0</v>
      </c>
      <c r="J348" s="1">
        <f>VLOOKUP(A348,'Deployment Ct Data'!A:K,7,FALSE)</f>
        <v>51</v>
      </c>
      <c r="K348" s="1">
        <f>VLOOKUP(A348,'Deployment Ct Data'!A:K,10,FALSE)</f>
        <v>-19.347999999999999</v>
      </c>
      <c r="L348" s="1">
        <f>VLOOKUP(A348,'Deployment Ct Data'!A:K,8,FALSE)</f>
        <v>51</v>
      </c>
      <c r="M348" s="1">
        <f>VLOOKUP(A348,'Deployment Ct Data'!A:K,11,FALSE)</f>
        <v>-19.347999999999999</v>
      </c>
      <c r="N348" s="1">
        <f>VLOOKUP(A348,'Deployment Ct Data'!A:K,9,FALSE)</f>
        <v>51</v>
      </c>
      <c r="O348" s="4">
        <f>VLOOKUP(A348,'Deployment Ct Data'!A:K,2,FALSE)</f>
        <v>44284</v>
      </c>
      <c r="P348" s="1">
        <f t="shared" si="11"/>
        <v>76</v>
      </c>
    </row>
    <row r="349" spans="1:16" x14ac:dyDescent="0.25">
      <c r="A349" s="5">
        <v>252</v>
      </c>
      <c r="B349" s="1" t="s">
        <v>0</v>
      </c>
      <c r="C349" s="5" t="s">
        <v>7</v>
      </c>
      <c r="D349" s="1" t="s">
        <v>7</v>
      </c>
      <c r="G349" s="5">
        <v>0</v>
      </c>
      <c r="I349" s="5">
        <f t="shared" si="10"/>
        <v>0</v>
      </c>
      <c r="J349" s="1">
        <f>VLOOKUP(A349,'Deployment Ct Data'!A:K,7,FALSE)</f>
        <v>33.110999999999997</v>
      </c>
      <c r="K349" s="1">
        <f>VLOOKUP(A349,'Deployment Ct Data'!A:K,10,FALSE)</f>
        <v>-2.6429999999999971</v>
      </c>
      <c r="L349" s="1">
        <f>VLOOKUP(A349,'Deployment Ct Data'!A:K,8,FALSE)</f>
        <v>35.378</v>
      </c>
      <c r="M349" s="1">
        <f>VLOOKUP(A349,'Deployment Ct Data'!A:K,11,FALSE)</f>
        <v>-4.91</v>
      </c>
      <c r="N349" s="1">
        <f>VLOOKUP(A349,'Deployment Ct Data'!A:K,9,FALSE)</f>
        <v>35.588000000000001</v>
      </c>
      <c r="O349" s="4">
        <f>VLOOKUP(A349,'Deployment Ct Data'!A:K,2,FALSE)</f>
        <v>44285</v>
      </c>
      <c r="P349" s="1">
        <f t="shared" si="11"/>
        <v>77</v>
      </c>
    </row>
    <row r="350" spans="1:16" x14ac:dyDescent="0.25">
      <c r="A350" s="5">
        <v>211</v>
      </c>
      <c r="B350" s="1" t="s">
        <v>0</v>
      </c>
      <c r="C350" s="1" t="s">
        <v>7</v>
      </c>
      <c r="D350" s="1" t="s">
        <v>7</v>
      </c>
      <c r="G350" s="5">
        <v>0</v>
      </c>
      <c r="I350" s="5">
        <f t="shared" si="10"/>
        <v>0</v>
      </c>
      <c r="J350" s="1">
        <f>VLOOKUP(A350,'Deployment Ct Data'!A:K,7,FALSE)</f>
        <v>34.685000000000002</v>
      </c>
      <c r="K350" s="1">
        <f>VLOOKUP(A350,'Deployment Ct Data'!A:K,10,FALSE)</f>
        <v>-2.355000000000004</v>
      </c>
      <c r="L350" s="1">
        <f>VLOOKUP(A350,'Deployment Ct Data'!A:K,8,FALSE)</f>
        <v>35.722999999999999</v>
      </c>
      <c r="M350" s="1">
        <f>VLOOKUP(A350,'Deployment Ct Data'!A:K,11,FALSE)</f>
        <v>-3.3930000000000007</v>
      </c>
      <c r="N350" s="1">
        <f>VLOOKUP(A350,'Deployment Ct Data'!A:K,9,FALSE)</f>
        <v>43.744999999999997</v>
      </c>
      <c r="O350" s="4">
        <f>VLOOKUP(A350,'Deployment Ct Data'!A:K,2,FALSE)</f>
        <v>44286</v>
      </c>
      <c r="P350" s="1">
        <f t="shared" si="11"/>
        <v>78</v>
      </c>
    </row>
    <row r="351" spans="1:16" x14ac:dyDescent="0.25">
      <c r="A351" s="5">
        <v>56</v>
      </c>
      <c r="B351" s="1" t="s">
        <v>0</v>
      </c>
      <c r="C351" s="1" t="s">
        <v>7</v>
      </c>
      <c r="D351" s="1" t="s">
        <v>7</v>
      </c>
      <c r="G351" s="5">
        <v>0</v>
      </c>
      <c r="I351" s="5">
        <f t="shared" si="10"/>
        <v>0</v>
      </c>
      <c r="J351" s="1">
        <f>VLOOKUP(A351,'Deployment Ct Data'!A:K,7,FALSE)</f>
        <v>36.023000000000003</v>
      </c>
      <c r="K351" s="1">
        <f>VLOOKUP(A351,'Deployment Ct Data'!A:K,10,FALSE)</f>
        <v>-5.429000000000002</v>
      </c>
      <c r="L351" s="1">
        <f>VLOOKUP(A351,'Deployment Ct Data'!A:K,8,FALSE)</f>
        <v>38.189</v>
      </c>
      <c r="M351" s="1">
        <f>VLOOKUP(A351,'Deployment Ct Data'!A:K,11,FALSE)</f>
        <v>-7.5949999999999989</v>
      </c>
      <c r="N351" s="1">
        <f>VLOOKUP(A351,'Deployment Ct Data'!A:K,9,FALSE)</f>
        <v>51</v>
      </c>
      <c r="O351" s="4">
        <f>VLOOKUP(A351,'Deployment Ct Data'!A:K,2,FALSE)</f>
        <v>44286</v>
      </c>
      <c r="P351" s="1">
        <f t="shared" si="11"/>
        <v>78</v>
      </c>
    </row>
    <row r="352" spans="1:16" x14ac:dyDescent="0.25">
      <c r="A352" s="5">
        <v>80</v>
      </c>
      <c r="B352" s="1" t="s">
        <v>0</v>
      </c>
      <c r="C352" s="1" t="s">
        <v>7</v>
      </c>
      <c r="D352" s="1" t="s">
        <v>7</v>
      </c>
      <c r="G352" s="5">
        <v>0</v>
      </c>
      <c r="I352" s="5">
        <f t="shared" si="10"/>
        <v>0</v>
      </c>
      <c r="J352" s="1">
        <f>VLOOKUP(A352,'Deployment Ct Data'!A:K,7,FALSE)</f>
        <v>44.432000000000002</v>
      </c>
      <c r="K352" s="1">
        <f>VLOOKUP(A352,'Deployment Ct Data'!A:K,10,FALSE)</f>
        <v>-10.934000000000005</v>
      </c>
      <c r="L352" s="1">
        <f>VLOOKUP(A352,'Deployment Ct Data'!A:K,8,FALSE)</f>
        <v>40.518999999999998</v>
      </c>
      <c r="M352" s="1">
        <f>VLOOKUP(A352,'Deployment Ct Data'!A:K,11,FALSE)</f>
        <v>-7.0210000000000008</v>
      </c>
      <c r="N352" s="1">
        <f>VLOOKUP(A352,'Deployment Ct Data'!A:K,9,FALSE)</f>
        <v>51</v>
      </c>
      <c r="O352" s="4">
        <f>VLOOKUP(A352,'Deployment Ct Data'!A:K,2,FALSE)</f>
        <v>44291</v>
      </c>
      <c r="P352" s="1">
        <f t="shared" si="11"/>
        <v>83</v>
      </c>
    </row>
    <row r="353" spans="1:16" x14ac:dyDescent="0.25">
      <c r="A353" s="5">
        <v>69</v>
      </c>
      <c r="B353" s="1" t="s">
        <v>0</v>
      </c>
      <c r="C353" s="1" t="s">
        <v>7</v>
      </c>
      <c r="D353" s="1" t="s">
        <v>7</v>
      </c>
      <c r="G353" s="5">
        <v>0</v>
      </c>
      <c r="I353" s="5">
        <f t="shared" si="10"/>
        <v>0</v>
      </c>
      <c r="J353" s="1">
        <f>VLOOKUP(A353,'Deployment Ct Data'!A:K,7,FALSE)</f>
        <v>40.363</v>
      </c>
      <c r="K353" s="1">
        <f>VLOOKUP(A353,'Deployment Ct Data'!A:K,10,FALSE)</f>
        <v>-7.911999999999999</v>
      </c>
      <c r="L353" s="1">
        <f>VLOOKUP(A353,'Deployment Ct Data'!A:K,8,FALSE)</f>
        <v>38.860999999999997</v>
      </c>
      <c r="M353" s="1">
        <f>VLOOKUP(A353,'Deployment Ct Data'!A:K,11,FALSE)</f>
        <v>-6.4099999999999966</v>
      </c>
      <c r="N353" s="1">
        <f>VLOOKUP(A353,'Deployment Ct Data'!A:K,9,FALSE)</f>
        <v>51</v>
      </c>
      <c r="O353" s="4">
        <f>VLOOKUP(A353,'Deployment Ct Data'!A:K,2,FALSE)</f>
        <v>44307</v>
      </c>
      <c r="P353" s="1">
        <f t="shared" si="11"/>
        <v>99</v>
      </c>
    </row>
    <row r="354" spans="1:16" x14ac:dyDescent="0.25">
      <c r="A354" s="5">
        <v>281</v>
      </c>
      <c r="B354" s="1" t="s">
        <v>0</v>
      </c>
      <c r="C354" s="1" t="s">
        <v>7</v>
      </c>
      <c r="D354" s="1" t="s">
        <v>7</v>
      </c>
      <c r="G354" s="5">
        <v>0</v>
      </c>
      <c r="I354" s="5">
        <f t="shared" si="10"/>
        <v>0</v>
      </c>
      <c r="J354" s="1">
        <f>VLOOKUP(A354,'Deployment Ct Data'!A:K,7,FALSE)</f>
        <v>42.164999999999999</v>
      </c>
      <c r="K354" s="1">
        <f>VLOOKUP(A354,'Deployment Ct Data'!A:K,10,FALSE)</f>
        <v>-10.608999999999998</v>
      </c>
      <c r="L354" s="1">
        <f>VLOOKUP(A354,'Deployment Ct Data'!A:K,8,FALSE)</f>
        <v>44.96</v>
      </c>
      <c r="M354" s="1">
        <f>VLOOKUP(A354,'Deployment Ct Data'!A:K,11,FALSE)</f>
        <v>-13.404</v>
      </c>
      <c r="N354" s="1">
        <f>VLOOKUP(A354,'Deployment Ct Data'!A:K,9,FALSE)</f>
        <v>51</v>
      </c>
      <c r="O354" s="4">
        <f>VLOOKUP(A354,'Deployment Ct Data'!A:K,2,FALSE)</f>
        <v>44307</v>
      </c>
      <c r="P354" s="1">
        <f t="shared" si="11"/>
        <v>99</v>
      </c>
    </row>
  </sheetData>
  <autoFilter ref="A1:E354"/>
  <sortState ref="A2:P354">
    <sortCondition descending="1" ref="I2:I354"/>
    <sortCondition ref="O2:O354"/>
  </sortState>
  <pageMargins left="0" right="0" top="0.75" bottom="0.75" header="0.3" footer="0.3"/>
  <pageSetup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G43" sqref="G43"/>
    </sheetView>
  </sheetViews>
  <sheetFormatPr defaultRowHeight="15" x14ac:dyDescent="0.25"/>
  <cols>
    <col min="1" max="1" width="14.85546875" style="36" bestFit="1" customWidth="1"/>
    <col min="2" max="2" width="10.7109375" bestFit="1" customWidth="1"/>
    <col min="3" max="3" width="10.7109375" customWidth="1"/>
    <col min="4" max="4" width="16.140625" bestFit="1" customWidth="1"/>
    <col min="5" max="5" width="32" bestFit="1" customWidth="1"/>
  </cols>
  <sheetData>
    <row r="1" spans="1:5" s="35" customFormat="1" x14ac:dyDescent="0.25">
      <c r="A1" s="34" t="s">
        <v>145</v>
      </c>
      <c r="B1" s="35" t="s">
        <v>131</v>
      </c>
      <c r="C1" s="35" t="s">
        <v>3</v>
      </c>
      <c r="D1" s="35" t="s">
        <v>146</v>
      </c>
      <c r="E1" s="35" t="s">
        <v>147</v>
      </c>
    </row>
    <row r="2" spans="1:5" x14ac:dyDescent="0.25">
      <c r="A2" s="36">
        <v>1</v>
      </c>
      <c r="B2" s="37">
        <v>44154</v>
      </c>
      <c r="C2" t="s">
        <v>2</v>
      </c>
      <c r="D2" t="s">
        <v>13</v>
      </c>
      <c r="E2" t="s">
        <v>148</v>
      </c>
    </row>
    <row r="3" spans="1:5" x14ac:dyDescent="0.25">
      <c r="A3" s="36">
        <v>2</v>
      </c>
      <c r="B3" s="37">
        <v>44154</v>
      </c>
      <c r="C3" t="s">
        <v>2</v>
      </c>
      <c r="D3" s="38" t="s">
        <v>2</v>
      </c>
    </row>
    <row r="4" spans="1:5" x14ac:dyDescent="0.25">
      <c r="A4" s="36">
        <v>3</v>
      </c>
      <c r="B4" s="37">
        <v>44154</v>
      </c>
      <c r="C4" t="s">
        <v>2</v>
      </c>
      <c r="D4" s="38" t="s">
        <v>2</v>
      </c>
    </row>
    <row r="5" spans="1:5" x14ac:dyDescent="0.25">
      <c r="A5" s="36">
        <v>4</v>
      </c>
      <c r="B5" s="37">
        <v>44154</v>
      </c>
      <c r="C5" t="s">
        <v>2</v>
      </c>
      <c r="D5" t="s">
        <v>13</v>
      </c>
      <c r="E5" t="s">
        <v>148</v>
      </c>
    </row>
    <row r="6" spans="1:5" x14ac:dyDescent="0.25">
      <c r="A6" s="36">
        <v>5</v>
      </c>
      <c r="B6" s="37">
        <v>44154</v>
      </c>
      <c r="C6" t="s">
        <v>2</v>
      </c>
      <c r="D6" t="s">
        <v>13</v>
      </c>
      <c r="E6" t="s">
        <v>148</v>
      </c>
    </row>
    <row r="7" spans="1:5" x14ac:dyDescent="0.25">
      <c r="A7" s="36">
        <v>6</v>
      </c>
      <c r="B7" s="37">
        <v>44153</v>
      </c>
      <c r="C7" t="s">
        <v>2</v>
      </c>
      <c r="D7" s="38" t="s">
        <v>2</v>
      </c>
    </row>
    <row r="8" spans="1:5" x14ac:dyDescent="0.25">
      <c r="A8" s="36">
        <v>7</v>
      </c>
      <c r="B8" s="37">
        <v>44153</v>
      </c>
      <c r="C8" t="s">
        <v>2</v>
      </c>
      <c r="D8" s="38" t="s">
        <v>2</v>
      </c>
    </row>
    <row r="9" spans="1:5" x14ac:dyDescent="0.25">
      <c r="A9" s="36">
        <v>8</v>
      </c>
      <c r="B9" s="37">
        <v>44153</v>
      </c>
      <c r="C9" t="s">
        <v>2</v>
      </c>
      <c r="D9" s="38" t="s">
        <v>2</v>
      </c>
    </row>
    <row r="10" spans="1:5" x14ac:dyDescent="0.25">
      <c r="A10" s="36">
        <v>9</v>
      </c>
      <c r="B10" s="37">
        <v>44152</v>
      </c>
      <c r="C10" t="s">
        <v>149</v>
      </c>
      <c r="D10" t="s">
        <v>13</v>
      </c>
      <c r="E10" s="38" t="s">
        <v>2</v>
      </c>
    </row>
    <row r="11" spans="1:5" x14ac:dyDescent="0.25">
      <c r="A11" s="36">
        <v>10</v>
      </c>
      <c r="B11" s="37">
        <v>44152</v>
      </c>
      <c r="C11" t="s">
        <v>2</v>
      </c>
      <c r="D11" s="38" t="s">
        <v>2</v>
      </c>
    </row>
    <row r="12" spans="1:5" x14ac:dyDescent="0.25">
      <c r="A12" s="36">
        <v>11</v>
      </c>
      <c r="B12" s="37">
        <v>44152</v>
      </c>
      <c r="C12" t="s">
        <v>149</v>
      </c>
      <c r="D12" t="s">
        <v>13</v>
      </c>
      <c r="E12" t="s">
        <v>150</v>
      </c>
    </row>
    <row r="13" spans="1:5" x14ac:dyDescent="0.25">
      <c r="A13" s="36">
        <v>12</v>
      </c>
      <c r="B13" s="37">
        <v>44152</v>
      </c>
      <c r="C13" t="s">
        <v>2</v>
      </c>
      <c r="D13" s="38" t="s">
        <v>2</v>
      </c>
    </row>
    <row r="14" spans="1:5" x14ac:dyDescent="0.25">
      <c r="A14" s="36">
        <v>13</v>
      </c>
      <c r="B14" s="37">
        <v>44152</v>
      </c>
      <c r="C14" t="s">
        <v>149</v>
      </c>
      <c r="D14" t="s">
        <v>13</v>
      </c>
      <c r="E14" t="s">
        <v>150</v>
      </c>
    </row>
    <row r="15" spans="1:5" x14ac:dyDescent="0.25">
      <c r="A15" s="36">
        <v>14</v>
      </c>
      <c r="B15" s="37">
        <v>44152</v>
      </c>
      <c r="C15" t="s">
        <v>2</v>
      </c>
      <c r="D15" t="s">
        <v>13</v>
      </c>
      <c r="E15" s="38" t="s">
        <v>2</v>
      </c>
    </row>
    <row r="16" spans="1:5" x14ac:dyDescent="0.25">
      <c r="A16" s="36">
        <v>15</v>
      </c>
      <c r="B16" s="37">
        <v>44152</v>
      </c>
      <c r="C16" t="s">
        <v>2</v>
      </c>
      <c r="D16" t="s">
        <v>13</v>
      </c>
      <c r="E16" s="38" t="s">
        <v>2</v>
      </c>
    </row>
    <row r="17" spans="1:5" x14ac:dyDescent="0.25">
      <c r="A17" s="36">
        <v>16</v>
      </c>
      <c r="B17" s="37">
        <v>44151</v>
      </c>
      <c r="C17" t="s">
        <v>2</v>
      </c>
      <c r="D17" s="38" t="s">
        <v>2</v>
      </c>
    </row>
    <row r="18" spans="1:5" x14ac:dyDescent="0.25">
      <c r="A18" s="36">
        <v>17</v>
      </c>
      <c r="B18" s="37">
        <v>44151</v>
      </c>
      <c r="C18" t="s">
        <v>2</v>
      </c>
      <c r="D18" s="38" t="s">
        <v>2</v>
      </c>
    </row>
    <row r="19" spans="1:5" x14ac:dyDescent="0.25">
      <c r="A19" s="36">
        <v>18</v>
      </c>
      <c r="B19" s="37">
        <v>44151</v>
      </c>
      <c r="C19" t="s">
        <v>2</v>
      </c>
      <c r="D19" t="s">
        <v>13</v>
      </c>
      <c r="E19" s="38" t="s">
        <v>2</v>
      </c>
    </row>
    <row r="20" spans="1:5" x14ac:dyDescent="0.25">
      <c r="A20" s="36">
        <v>19</v>
      </c>
      <c r="B20" s="37">
        <v>44151</v>
      </c>
      <c r="C20" t="s">
        <v>2</v>
      </c>
      <c r="D20" s="38" t="s">
        <v>2</v>
      </c>
    </row>
    <row r="21" spans="1:5" x14ac:dyDescent="0.25">
      <c r="A21" s="36">
        <v>20</v>
      </c>
      <c r="B21" s="37">
        <v>44151</v>
      </c>
      <c r="C21" t="s">
        <v>2</v>
      </c>
      <c r="D21" s="38" t="s">
        <v>2</v>
      </c>
    </row>
    <row r="22" spans="1:5" x14ac:dyDescent="0.25">
      <c r="A22" s="36">
        <v>21</v>
      </c>
      <c r="B22" s="37">
        <v>44148</v>
      </c>
      <c r="C22" t="s">
        <v>2</v>
      </c>
      <c r="D22" t="s">
        <v>13</v>
      </c>
      <c r="E22" s="38" t="s">
        <v>2</v>
      </c>
    </row>
    <row r="23" spans="1:5" x14ac:dyDescent="0.25">
      <c r="A23" s="36">
        <v>22</v>
      </c>
      <c r="B23" s="37">
        <v>44148</v>
      </c>
      <c r="C23" t="s">
        <v>2</v>
      </c>
      <c r="D23" s="38" t="s">
        <v>2</v>
      </c>
    </row>
    <row r="24" spans="1:5" x14ac:dyDescent="0.25">
      <c r="A24" s="36">
        <v>23</v>
      </c>
      <c r="B24" s="37">
        <v>44148</v>
      </c>
      <c r="C24" t="s">
        <v>2</v>
      </c>
      <c r="D24" s="38" t="s">
        <v>2</v>
      </c>
    </row>
    <row r="25" spans="1:5" x14ac:dyDescent="0.25">
      <c r="A25" s="36">
        <v>24</v>
      </c>
      <c r="B25" s="37">
        <v>44148</v>
      </c>
      <c r="C25" t="s">
        <v>2</v>
      </c>
      <c r="D25" s="38" t="s">
        <v>2</v>
      </c>
    </row>
    <row r="26" spans="1:5" x14ac:dyDescent="0.25">
      <c r="A26" s="36">
        <v>25</v>
      </c>
      <c r="B26" s="37">
        <v>44148</v>
      </c>
      <c r="C26" t="s">
        <v>2</v>
      </c>
      <c r="D26" s="38" t="s">
        <v>2</v>
      </c>
    </row>
    <row r="27" spans="1:5" x14ac:dyDescent="0.25">
      <c r="A27" s="36">
        <v>26</v>
      </c>
      <c r="B27" s="37">
        <v>44148</v>
      </c>
      <c r="C27" t="s">
        <v>2</v>
      </c>
      <c r="D27" s="38" t="s">
        <v>2</v>
      </c>
    </row>
    <row r="28" spans="1:5" x14ac:dyDescent="0.25">
      <c r="A28" s="36">
        <v>27</v>
      </c>
      <c r="B28" s="37">
        <v>44148</v>
      </c>
      <c r="C28" t="s">
        <v>2</v>
      </c>
      <c r="D28" s="38" t="s">
        <v>2</v>
      </c>
    </row>
    <row r="29" spans="1:5" x14ac:dyDescent="0.25">
      <c r="A29" s="36">
        <v>28</v>
      </c>
      <c r="B29" s="37">
        <v>44148</v>
      </c>
      <c r="C29" t="s">
        <v>2</v>
      </c>
      <c r="D29" s="38" t="s">
        <v>2</v>
      </c>
    </row>
    <row r="30" spans="1:5" x14ac:dyDescent="0.25">
      <c r="A30" s="36">
        <v>29</v>
      </c>
      <c r="B30" s="37">
        <v>44148</v>
      </c>
      <c r="C30" t="s">
        <v>2</v>
      </c>
      <c r="D30" t="s">
        <v>13</v>
      </c>
      <c r="E30" s="38" t="s">
        <v>151</v>
      </c>
    </row>
    <row r="31" spans="1:5" x14ac:dyDescent="0.25">
      <c r="A31" s="36">
        <v>30</v>
      </c>
      <c r="B31" s="37">
        <v>44148</v>
      </c>
      <c r="C31" t="s">
        <v>2</v>
      </c>
      <c r="D31" s="38" t="s">
        <v>2</v>
      </c>
    </row>
    <row r="32" spans="1:5" x14ac:dyDescent="0.25">
      <c r="A32" s="36">
        <v>31</v>
      </c>
      <c r="B32" s="37">
        <v>44148</v>
      </c>
      <c r="C32" t="s">
        <v>2</v>
      </c>
      <c r="D32" s="38" t="s">
        <v>2</v>
      </c>
    </row>
    <row r="33" spans="1:5" x14ac:dyDescent="0.25">
      <c r="A33" s="36">
        <v>32</v>
      </c>
      <c r="B33" s="37">
        <v>44147</v>
      </c>
      <c r="C33" t="s">
        <v>2</v>
      </c>
      <c r="D33" s="38" t="s">
        <v>2</v>
      </c>
    </row>
    <row r="34" spans="1:5" x14ac:dyDescent="0.25">
      <c r="A34" s="36">
        <v>33</v>
      </c>
      <c r="B34" s="37">
        <v>44147</v>
      </c>
      <c r="C34" t="s">
        <v>2</v>
      </c>
      <c r="D34" s="38" t="s">
        <v>2</v>
      </c>
    </row>
    <row r="35" spans="1:5" x14ac:dyDescent="0.25">
      <c r="A35" s="36">
        <v>34</v>
      </c>
      <c r="B35" s="37">
        <v>44147</v>
      </c>
      <c r="C35" t="s">
        <v>2</v>
      </c>
      <c r="D35" s="38" t="s">
        <v>2</v>
      </c>
    </row>
    <row r="36" spans="1:5" x14ac:dyDescent="0.25">
      <c r="A36" s="36">
        <v>35</v>
      </c>
      <c r="B36" s="37">
        <v>44146</v>
      </c>
      <c r="C36" t="s">
        <v>2</v>
      </c>
      <c r="D36" s="38" t="s">
        <v>2</v>
      </c>
    </row>
    <row r="37" spans="1:5" x14ac:dyDescent="0.25">
      <c r="A37" s="36">
        <v>36</v>
      </c>
      <c r="B37" s="37">
        <v>44146</v>
      </c>
      <c r="C37" t="s">
        <v>2</v>
      </c>
      <c r="D37" s="38" t="s">
        <v>2</v>
      </c>
    </row>
    <row r="38" spans="1:5" x14ac:dyDescent="0.25">
      <c r="A38" s="36">
        <v>37</v>
      </c>
      <c r="B38" s="37">
        <v>44146</v>
      </c>
      <c r="C38" t="s">
        <v>2</v>
      </c>
      <c r="D38" s="39" t="s">
        <v>13</v>
      </c>
      <c r="E38" s="38" t="s">
        <v>151</v>
      </c>
    </row>
    <row r="39" spans="1:5" x14ac:dyDescent="0.25">
      <c r="A39" s="36">
        <v>38</v>
      </c>
      <c r="B39" s="37">
        <v>44146</v>
      </c>
      <c r="C39" t="s">
        <v>2</v>
      </c>
      <c r="D39" s="38" t="s">
        <v>2</v>
      </c>
    </row>
    <row r="40" spans="1:5" x14ac:dyDescent="0.25">
      <c r="A40" s="36">
        <v>39</v>
      </c>
      <c r="B40" s="37">
        <v>44146</v>
      </c>
      <c r="C40" t="s">
        <v>2</v>
      </c>
      <c r="D40" s="39" t="s">
        <v>13</v>
      </c>
      <c r="E40" s="38" t="s">
        <v>2</v>
      </c>
    </row>
    <row r="41" spans="1:5" x14ac:dyDescent="0.25">
      <c r="A41" s="36">
        <v>40</v>
      </c>
      <c r="B41" s="37">
        <v>44146</v>
      </c>
      <c r="C41" t="s">
        <v>2</v>
      </c>
      <c r="D41" s="38" t="s">
        <v>2</v>
      </c>
    </row>
    <row r="42" spans="1:5" x14ac:dyDescent="0.25">
      <c r="A42" s="36">
        <v>41</v>
      </c>
      <c r="B42" s="37">
        <v>44145</v>
      </c>
      <c r="C42" s="37" t="s">
        <v>2</v>
      </c>
      <c r="D42" t="s">
        <v>13</v>
      </c>
      <c r="E42" s="38" t="s">
        <v>2</v>
      </c>
    </row>
    <row r="43" spans="1:5" x14ac:dyDescent="0.25">
      <c r="A43" s="36">
        <v>42</v>
      </c>
      <c r="B43" s="37">
        <v>44144</v>
      </c>
      <c r="C43" s="37" t="s">
        <v>2</v>
      </c>
      <c r="D43" t="s">
        <v>13</v>
      </c>
      <c r="E43" s="38" t="s">
        <v>2</v>
      </c>
    </row>
    <row r="44" spans="1:5" x14ac:dyDescent="0.25">
      <c r="A44" s="36">
        <v>43</v>
      </c>
      <c r="B44" s="37">
        <v>44144</v>
      </c>
      <c r="C44" s="37" t="s">
        <v>2</v>
      </c>
      <c r="D44" s="38" t="s">
        <v>2</v>
      </c>
    </row>
    <row r="45" spans="1:5" x14ac:dyDescent="0.25">
      <c r="A45" s="36">
        <v>44</v>
      </c>
      <c r="B45" s="37">
        <v>44144</v>
      </c>
      <c r="C45" s="37" t="s">
        <v>2</v>
      </c>
      <c r="D45" s="38" t="s">
        <v>2</v>
      </c>
    </row>
    <row r="46" spans="1:5" x14ac:dyDescent="0.25">
      <c r="A46" s="36">
        <v>45</v>
      </c>
      <c r="B46" s="37">
        <v>44144</v>
      </c>
      <c r="C46" s="37" t="s">
        <v>2</v>
      </c>
      <c r="D46" t="s">
        <v>13</v>
      </c>
      <c r="E46" s="38" t="s">
        <v>2</v>
      </c>
    </row>
    <row r="47" spans="1:5" x14ac:dyDescent="0.25">
      <c r="A47" s="36">
        <v>46</v>
      </c>
      <c r="B47" s="37">
        <v>44144</v>
      </c>
      <c r="C47" s="37" t="s">
        <v>2</v>
      </c>
      <c r="D47" s="38" t="s">
        <v>1</v>
      </c>
    </row>
    <row r="48" spans="1:5" x14ac:dyDescent="0.25">
      <c r="A48" s="36">
        <v>47</v>
      </c>
      <c r="B48" s="37">
        <v>44144</v>
      </c>
      <c r="C48" s="37" t="s">
        <v>2</v>
      </c>
      <c r="D48" t="s">
        <v>13</v>
      </c>
      <c r="E48" t="s">
        <v>150</v>
      </c>
    </row>
    <row r="49" spans="1:5" x14ac:dyDescent="0.25">
      <c r="A49" s="36">
        <v>48</v>
      </c>
      <c r="B49" s="37">
        <v>44141</v>
      </c>
      <c r="C49" s="37" t="s">
        <v>2</v>
      </c>
      <c r="D49" t="s">
        <v>13</v>
      </c>
      <c r="E49" s="38" t="s">
        <v>2</v>
      </c>
    </row>
    <row r="50" spans="1:5" x14ac:dyDescent="0.25">
      <c r="A50" s="36">
        <v>49</v>
      </c>
      <c r="B50" s="37">
        <v>44141</v>
      </c>
      <c r="C50" s="37" t="s">
        <v>2</v>
      </c>
      <c r="D50" s="38" t="s">
        <v>152</v>
      </c>
    </row>
    <row r="51" spans="1:5" x14ac:dyDescent="0.25">
      <c r="A51" s="36">
        <v>50</v>
      </c>
      <c r="B51" s="37">
        <v>44141</v>
      </c>
      <c r="C51" s="37" t="s">
        <v>2</v>
      </c>
      <c r="D51" s="38" t="s">
        <v>152</v>
      </c>
    </row>
    <row r="52" spans="1:5" x14ac:dyDescent="0.25">
      <c r="A52" s="36">
        <v>51</v>
      </c>
      <c r="B52" s="37">
        <v>44140</v>
      </c>
      <c r="C52" s="37" t="s">
        <v>2</v>
      </c>
      <c r="D52" t="s">
        <v>13</v>
      </c>
      <c r="E52" s="38" t="s">
        <v>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19" sqref="A19"/>
    </sheetView>
  </sheetViews>
  <sheetFormatPr defaultRowHeight="15" x14ac:dyDescent="0.25"/>
  <cols>
    <col min="1" max="1" width="17" customWidth="1"/>
    <col min="2" max="2" width="14.28515625" bestFit="1" customWidth="1"/>
    <col min="3" max="3" width="10.42578125" bestFit="1" customWidth="1"/>
    <col min="4" max="4" width="13.28515625" bestFit="1" customWidth="1"/>
    <col min="5" max="5" width="13.85546875" bestFit="1" customWidth="1"/>
    <col min="6" max="7" width="13.85546875" customWidth="1"/>
    <col min="8" max="8" width="8.85546875" customWidth="1"/>
    <col min="9" max="9" width="18" bestFit="1" customWidth="1"/>
  </cols>
  <sheetData>
    <row r="1" spans="1:12" x14ac:dyDescent="0.25">
      <c r="A1" t="s">
        <v>153</v>
      </c>
      <c r="B1" t="s">
        <v>154</v>
      </c>
      <c r="C1" t="s">
        <v>155</v>
      </c>
      <c r="D1" t="s">
        <v>156</v>
      </c>
      <c r="E1" t="s">
        <v>157</v>
      </c>
      <c r="F1" t="s">
        <v>158</v>
      </c>
      <c r="G1" t="s">
        <v>159</v>
      </c>
      <c r="I1" t="s">
        <v>160</v>
      </c>
      <c r="J1" t="s">
        <v>161</v>
      </c>
      <c r="K1" t="s">
        <v>1</v>
      </c>
      <c r="L1" t="s">
        <v>162</v>
      </c>
    </row>
    <row r="2" spans="1:12" x14ac:dyDescent="0.25">
      <c r="A2" s="37">
        <v>44139</v>
      </c>
      <c r="B2" s="37">
        <v>44140</v>
      </c>
      <c r="C2">
        <f>10*16-2</f>
        <v>158</v>
      </c>
      <c r="D2">
        <v>0</v>
      </c>
      <c r="F2" s="40">
        <f t="shared" ref="F2:F15" si="0">D2/C2</f>
        <v>0</v>
      </c>
      <c r="I2" s="37">
        <v>44139</v>
      </c>
      <c r="J2">
        <v>401</v>
      </c>
      <c r="K2">
        <v>0</v>
      </c>
      <c r="L2" s="41">
        <f t="shared" ref="L2:L15" si="1">K2/J2</f>
        <v>0</v>
      </c>
    </row>
    <row r="3" spans="1:12" x14ac:dyDescent="0.25">
      <c r="A3" s="37">
        <v>44140</v>
      </c>
      <c r="B3" s="37">
        <v>44141</v>
      </c>
      <c r="C3">
        <f>13*16+3</f>
        <v>211</v>
      </c>
      <c r="D3">
        <v>1</v>
      </c>
      <c r="F3" s="40">
        <f t="shared" si="0"/>
        <v>4.7393364928909956E-3</v>
      </c>
      <c r="I3" s="37">
        <v>44140</v>
      </c>
      <c r="J3">
        <v>416</v>
      </c>
      <c r="K3">
        <v>1</v>
      </c>
      <c r="L3" s="41">
        <f t="shared" si="1"/>
        <v>2.403846153846154E-3</v>
      </c>
    </row>
    <row r="4" spans="1:12" x14ac:dyDescent="0.25">
      <c r="A4" s="37">
        <v>44141</v>
      </c>
      <c r="B4" s="37">
        <v>44144</v>
      </c>
      <c r="C4">
        <f>22*16-2</f>
        <v>350</v>
      </c>
      <c r="D4">
        <v>3</v>
      </c>
      <c r="F4" s="40">
        <f t="shared" si="0"/>
        <v>8.5714285714285719E-3</v>
      </c>
      <c r="G4">
        <v>2</v>
      </c>
      <c r="I4" s="37">
        <v>44141</v>
      </c>
      <c r="J4">
        <v>665</v>
      </c>
      <c r="K4">
        <v>7</v>
      </c>
      <c r="L4" s="41">
        <f t="shared" si="1"/>
        <v>1.0526315789473684E-2</v>
      </c>
    </row>
    <row r="5" spans="1:12" x14ac:dyDescent="0.25">
      <c r="A5" s="37">
        <v>44144</v>
      </c>
      <c r="B5" s="37">
        <v>44145</v>
      </c>
      <c r="C5">
        <f>14*16-3</f>
        <v>221</v>
      </c>
      <c r="D5">
        <v>6</v>
      </c>
      <c r="F5" s="40">
        <f t="shared" si="0"/>
        <v>2.7149321266968326E-2</v>
      </c>
      <c r="I5" s="37">
        <v>44144</v>
      </c>
      <c r="J5">
        <v>463</v>
      </c>
      <c r="K5">
        <v>5</v>
      </c>
      <c r="L5" s="41">
        <f t="shared" si="1"/>
        <v>1.079913606911447E-2</v>
      </c>
    </row>
    <row r="6" spans="1:12" x14ac:dyDescent="0.25">
      <c r="A6" s="37">
        <v>44145</v>
      </c>
      <c r="B6" s="37">
        <v>44146</v>
      </c>
      <c r="C6">
        <f>9*16+2</f>
        <v>146</v>
      </c>
      <c r="D6">
        <v>1</v>
      </c>
      <c r="F6" s="40">
        <f t="shared" si="0"/>
        <v>6.8493150684931503E-3</v>
      </c>
      <c r="I6" s="37">
        <v>44145</v>
      </c>
      <c r="J6">
        <v>317</v>
      </c>
      <c r="K6">
        <v>4</v>
      </c>
      <c r="L6" s="41">
        <f t="shared" si="1"/>
        <v>1.2618296529968454E-2</v>
      </c>
    </row>
    <row r="7" spans="1:12" x14ac:dyDescent="0.25">
      <c r="A7" s="37">
        <v>44146</v>
      </c>
      <c r="B7" s="37">
        <v>44147</v>
      </c>
      <c r="C7">
        <f>11*16+2</f>
        <v>178</v>
      </c>
      <c r="D7">
        <v>6</v>
      </c>
      <c r="F7" s="40">
        <f t="shared" si="0"/>
        <v>3.3707865168539325E-2</v>
      </c>
      <c r="I7" s="37">
        <v>44146</v>
      </c>
      <c r="J7">
        <v>453</v>
      </c>
      <c r="K7">
        <v>7</v>
      </c>
      <c r="L7" s="41">
        <f t="shared" si="1"/>
        <v>1.5452538631346579E-2</v>
      </c>
    </row>
    <row r="8" spans="1:12" x14ac:dyDescent="0.25">
      <c r="A8" s="37">
        <v>44147</v>
      </c>
      <c r="B8" s="37">
        <v>44148</v>
      </c>
      <c r="C8">
        <f>14*16+7</f>
        <v>231</v>
      </c>
      <c r="D8">
        <v>3</v>
      </c>
      <c r="F8" s="40">
        <f t="shared" si="0"/>
        <v>1.2987012987012988E-2</v>
      </c>
      <c r="I8" s="37">
        <v>44147</v>
      </c>
      <c r="J8">
        <v>432</v>
      </c>
      <c r="K8">
        <v>6</v>
      </c>
      <c r="L8" s="41">
        <f t="shared" si="1"/>
        <v>1.3888888888888888E-2</v>
      </c>
    </row>
    <row r="9" spans="1:12" x14ac:dyDescent="0.25">
      <c r="A9" s="37" t="s">
        <v>163</v>
      </c>
      <c r="B9" s="37">
        <v>44151</v>
      </c>
      <c r="C9">
        <f>23*16-1</f>
        <v>367</v>
      </c>
      <c r="D9">
        <v>11</v>
      </c>
      <c r="F9" s="40">
        <f t="shared" si="0"/>
        <v>2.9972752043596729E-2</v>
      </c>
      <c r="G9">
        <v>1</v>
      </c>
      <c r="I9" s="37">
        <v>44148</v>
      </c>
      <c r="J9">
        <v>591</v>
      </c>
      <c r="K9" s="42">
        <v>13</v>
      </c>
      <c r="L9" s="41">
        <f t="shared" si="1"/>
        <v>2.1996615905245348E-2</v>
      </c>
    </row>
    <row r="10" spans="1:12" x14ac:dyDescent="0.25">
      <c r="A10" s="37">
        <v>44151</v>
      </c>
      <c r="B10" s="37">
        <v>44152</v>
      </c>
      <c r="C10">
        <f>13*16+6</f>
        <v>214</v>
      </c>
      <c r="D10">
        <v>5</v>
      </c>
      <c r="F10" s="40">
        <f t="shared" si="0"/>
        <v>2.336448598130841E-2</v>
      </c>
      <c r="I10" s="37">
        <v>44151</v>
      </c>
      <c r="J10">
        <v>414</v>
      </c>
      <c r="K10" s="42">
        <v>5</v>
      </c>
      <c r="L10" s="41">
        <f t="shared" si="1"/>
        <v>1.2077294685990338E-2</v>
      </c>
    </row>
    <row r="11" spans="1:12" x14ac:dyDescent="0.25">
      <c r="A11" s="37">
        <v>44152</v>
      </c>
      <c r="B11" s="37">
        <v>44153</v>
      </c>
      <c r="C11">
        <v>192</v>
      </c>
      <c r="D11">
        <v>7</v>
      </c>
      <c r="F11" s="40">
        <f t="shared" si="0"/>
        <v>3.6458333333333336E-2</v>
      </c>
      <c r="I11" s="37">
        <v>44152</v>
      </c>
      <c r="J11">
        <v>367</v>
      </c>
      <c r="K11" s="42">
        <v>7</v>
      </c>
      <c r="L11" s="41">
        <f t="shared" si="1"/>
        <v>1.9073569482288829E-2</v>
      </c>
    </row>
    <row r="12" spans="1:12" x14ac:dyDescent="0.25">
      <c r="A12" s="37">
        <v>44153</v>
      </c>
      <c r="B12" s="37">
        <v>44154</v>
      </c>
      <c r="C12">
        <v>251</v>
      </c>
      <c r="D12">
        <v>3</v>
      </c>
      <c r="F12" s="40">
        <f t="shared" si="0"/>
        <v>1.1952191235059761E-2</v>
      </c>
      <c r="I12" s="37">
        <v>44153</v>
      </c>
      <c r="J12">
        <v>470</v>
      </c>
      <c r="K12" s="42">
        <v>5</v>
      </c>
      <c r="L12" s="41">
        <f t="shared" si="1"/>
        <v>1.0638297872340425E-2</v>
      </c>
    </row>
    <row r="13" spans="1:12" x14ac:dyDescent="0.25">
      <c r="A13" s="37">
        <v>44154</v>
      </c>
      <c r="B13" s="37">
        <v>44155</v>
      </c>
      <c r="C13">
        <v>267</v>
      </c>
      <c r="D13">
        <v>5</v>
      </c>
      <c r="F13" s="40">
        <f t="shared" si="0"/>
        <v>1.8726591760299626E-2</v>
      </c>
      <c r="I13" s="37">
        <v>44154</v>
      </c>
      <c r="J13">
        <v>521</v>
      </c>
      <c r="K13" s="42">
        <v>4</v>
      </c>
      <c r="L13" s="41">
        <f t="shared" si="1"/>
        <v>7.677543186180422E-3</v>
      </c>
    </row>
    <row r="14" spans="1:12" x14ac:dyDescent="0.25">
      <c r="B14" t="s">
        <v>164</v>
      </c>
      <c r="C14">
        <f>SUM(C2:C13)</f>
        <v>2786</v>
      </c>
      <c r="D14">
        <f>SUM(D2:D13)</f>
        <v>51</v>
      </c>
      <c r="F14" s="40">
        <f t="shared" si="0"/>
        <v>1.8305814788226848E-2</v>
      </c>
      <c r="I14" s="37" t="s">
        <v>164</v>
      </c>
      <c r="J14">
        <f>SUM(J2:J13)</f>
        <v>5510</v>
      </c>
      <c r="K14">
        <f>SUM(K2:K13)</f>
        <v>64</v>
      </c>
      <c r="L14" s="41">
        <f t="shared" si="1"/>
        <v>1.1615245009074409E-2</v>
      </c>
    </row>
    <row r="15" spans="1:12" x14ac:dyDescent="0.25">
      <c r="B15" t="s">
        <v>165</v>
      </c>
      <c r="C15">
        <f>SUM(C3:C13)</f>
        <v>2628</v>
      </c>
      <c r="D15">
        <f>SUM(D3:D13)</f>
        <v>51</v>
      </c>
      <c r="F15" s="40">
        <f t="shared" si="0"/>
        <v>1.9406392694063926E-2</v>
      </c>
      <c r="I15" s="37" t="s">
        <v>165</v>
      </c>
      <c r="J15">
        <f>SUM(J3:J13)</f>
        <v>5109</v>
      </c>
      <c r="K15">
        <f>SUM(K3:K13)</f>
        <v>64</v>
      </c>
      <c r="L15" s="41">
        <f t="shared" si="1"/>
        <v>1.2526913290272069E-2</v>
      </c>
    </row>
    <row r="16" spans="1:12" x14ac:dyDescent="0.25">
      <c r="I16" s="37"/>
    </row>
    <row r="17" spans="9:9" x14ac:dyDescent="0.25">
      <c r="I17" s="37"/>
    </row>
    <row r="18" spans="9:9" x14ac:dyDescent="0.25">
      <c r="I18" s="37"/>
    </row>
    <row r="19" spans="9:9" x14ac:dyDescent="0.25">
      <c r="I19" s="37"/>
    </row>
    <row r="20" spans="9:9" x14ac:dyDescent="0.25">
      <c r="I20" s="37"/>
    </row>
    <row r="21" spans="9:9" x14ac:dyDescent="0.25">
      <c r="I21" s="37"/>
    </row>
    <row r="22" spans="9:9" x14ac:dyDescent="0.25">
      <c r="I22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Deployment Ct Data</vt:lpstr>
      <vt:lpstr>Deployment Dx 2</vt:lpstr>
      <vt:lpstr>Deployment Dx results</vt:lpstr>
      <vt:lpstr>Deployment Summary Stats</vt:lpstr>
      <vt:lpstr>Deployment Predictive Analysis</vt:lpstr>
      <vt:lpstr>Validation Saliva Positives</vt:lpstr>
      <vt:lpstr>Validation Comparative stats</vt:lpstr>
    </vt:vector>
  </TitlesOfParts>
  <Company>Miami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Timothy James Dr.</dc:creator>
  <cp:lastModifiedBy>Wilson, Timothy James Dr.</cp:lastModifiedBy>
  <cp:lastPrinted>2021-03-12T18:52:55Z</cp:lastPrinted>
  <dcterms:created xsi:type="dcterms:W3CDTF">2021-01-11T18:28:00Z</dcterms:created>
  <dcterms:modified xsi:type="dcterms:W3CDTF">2021-09-09T14:49:04Z</dcterms:modified>
</cp:coreProperties>
</file>